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30" yWindow="-135" windowWidth="13290" windowHeight="9840"/>
  </bookViews>
  <sheets>
    <sheet name="Rekapitulace" sheetId="6" r:id="rId1"/>
    <sheet name="Výukové pomůcky" sheetId="1" r:id="rId2"/>
    <sheet name="SW" sheetId="2" r:id="rId3"/>
    <sheet name="IT, AV" sheetId="3" r:id="rId4"/>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3" l="1"/>
  <c r="G18" i="3"/>
  <c r="G15" i="3"/>
  <c r="G7" i="3"/>
  <c r="G21" i="3"/>
  <c r="H21" i="3" s="1"/>
  <c r="G14" i="3"/>
  <c r="H14" i="3" s="1"/>
  <c r="G13" i="3"/>
  <c r="H13" i="3" s="1"/>
  <c r="G5" i="3"/>
  <c r="H5" i="3" l="1"/>
  <c r="K33" i="3"/>
  <c r="H31" i="3" l="1"/>
  <c r="G30" i="3"/>
  <c r="H30" i="3" s="1"/>
  <c r="G29" i="3"/>
  <c r="H29" i="3" s="1"/>
  <c r="G28" i="3"/>
  <c r="H28" i="3" s="1"/>
  <c r="G27" i="3"/>
  <c r="H27" i="3" s="1"/>
  <c r="G26" i="3"/>
  <c r="H26" i="3" s="1"/>
  <c r="G25" i="3"/>
  <c r="H25" i="3" s="1"/>
  <c r="G24" i="3"/>
  <c r="H24" i="3" s="1"/>
  <c r="G22" i="3"/>
  <c r="H22" i="3" s="1"/>
  <c r="H18" i="3"/>
  <c r="G17" i="3"/>
  <c r="H17" i="3" s="1"/>
  <c r="G16" i="3"/>
  <c r="H16" i="3" s="1"/>
  <c r="H15" i="3"/>
  <c r="G12" i="3"/>
  <c r="H12" i="3" s="1"/>
  <c r="G11" i="3"/>
  <c r="H11" i="3" s="1"/>
  <c r="G10" i="3"/>
  <c r="H10" i="3" s="1"/>
  <c r="G9" i="3"/>
  <c r="H9" i="3" s="1"/>
  <c r="G8" i="3"/>
  <c r="H8" i="3" s="1"/>
  <c r="G6" i="3"/>
  <c r="H6" i="3" l="1"/>
  <c r="H4" i="3" s="1"/>
  <c r="G4" i="3"/>
  <c r="G20" i="3"/>
  <c r="G23" i="3"/>
  <c r="H20" i="3"/>
  <c r="H23" i="3" l="1"/>
  <c r="H7" i="3"/>
  <c r="G9" i="2"/>
  <c r="H9" i="2" s="1"/>
  <c r="G6" i="2"/>
  <c r="H6" i="2" s="1"/>
  <c r="G5" i="2"/>
  <c r="H5" i="2" s="1"/>
  <c r="G8" i="2" l="1"/>
  <c r="H8" i="2" s="1"/>
  <c r="G4" i="2"/>
  <c r="H4" i="2" s="1"/>
  <c r="G11" i="1" l="1"/>
  <c r="H11" i="1" s="1"/>
  <c r="G8" i="1"/>
  <c r="H8" i="1" s="1"/>
  <c r="G7" i="1"/>
  <c r="G6" i="1" s="1"/>
  <c r="H6" i="1" s="1"/>
  <c r="G5" i="1"/>
  <c r="G4" i="1" s="1"/>
  <c r="H4" i="1" s="1"/>
  <c r="G10" i="1" l="1"/>
  <c r="H10" i="1" s="1"/>
  <c r="H7" i="1"/>
  <c r="H5" i="1"/>
</calcChain>
</file>

<file path=xl/comments1.xml><?xml version="1.0" encoding="utf-8"?>
<comments xmlns="http://schemas.openxmlformats.org/spreadsheetml/2006/main">
  <authors>
    <author>Jana Bastlova</author>
  </authors>
  <commentList>
    <comment ref="B8" authorId="0">
      <text>
        <r>
          <rPr>
            <b/>
            <sz val="9"/>
            <color indexed="81"/>
            <rFont val="Tahoma"/>
            <family val="2"/>
            <charset val="238"/>
          </rPr>
          <t>Jana Bastlova:</t>
        </r>
        <r>
          <rPr>
            <sz val="9"/>
            <color indexed="81"/>
            <rFont val="Tahoma"/>
            <family val="2"/>
            <charset val="238"/>
          </rPr>
          <t xml:space="preserve">
rozpoložkovat
</t>
        </r>
      </text>
    </comment>
    <comment ref="B11" authorId="0">
      <text>
        <r>
          <rPr>
            <b/>
            <sz val="9"/>
            <color indexed="81"/>
            <rFont val="Tahoma"/>
            <family val="2"/>
            <charset val="238"/>
          </rPr>
          <t>Jana Bastlova:</t>
        </r>
        <r>
          <rPr>
            <sz val="9"/>
            <color indexed="81"/>
            <rFont val="Tahoma"/>
            <family val="2"/>
            <charset val="238"/>
          </rPr>
          <t xml:space="preserve">
rozpoložkovat
</t>
        </r>
      </text>
    </comment>
  </commentList>
</comments>
</file>

<file path=xl/sharedStrings.xml><?xml version="1.0" encoding="utf-8"?>
<sst xmlns="http://schemas.openxmlformats.org/spreadsheetml/2006/main" count="140" uniqueCount="69">
  <si>
    <t>Vnitřní vybavení učeben - výukové pomůcky</t>
  </si>
  <si>
    <t>P.       Č.</t>
  </si>
  <si>
    <t>Kód položky</t>
  </si>
  <si>
    <t>Popis / minimální technické parametry</t>
  </si>
  <si>
    <t>MJ</t>
  </si>
  <si>
    <t>Množství celkem</t>
  </si>
  <si>
    <t>Cena jednotková bez DPH</t>
  </si>
  <si>
    <t>Cena celkem bez DPH</t>
  </si>
  <si>
    <t>Cena celkem         s DPH</t>
  </si>
  <si>
    <t>Fyzika</t>
  </si>
  <si>
    <t>Investiční hmotný majetek</t>
  </si>
  <si>
    <t>Biologický digitální mikroskop pro učitele</t>
  </si>
  <si>
    <t>Zvětšení: 40 -1000x. Binokulární hlavice se zabudovanou digitální kamerou, úhel vhledu 30°, volně otočná o 360°, Ultraširokoúhlý okulár pro pozorování s brýlemi WFH 10x/22 mm, Oční rozestup 50-75 mm, Pro 5 objektivů orientovaných k rameni stativu, Semiplanachromatické objektivy pro pozorování ve světlém poli: 4x0,10, 10x0,25, 40x0,65 (odpruž.) a 100x1,25 (odpruž., olej.im.), Úhel sklonu 30°, Zabudovaná digitální kamera, rozdělení optické cesty okuláry/kamera v poměru 50/50, Možnost pořizování fotografií formátu JPG a TIFF, možnost časosběrného snímání, možnost kontinuálního snímání, možnost pořizování videa, Rozlišení kamery 5 Mpix.</t>
  </si>
  <si>
    <t>kus</t>
  </si>
  <si>
    <t>Neinvestiční hmotný majetek</t>
  </si>
  <si>
    <t>Studentská sada pro učebnu přírodních věd - pro 3 studenty</t>
  </si>
  <si>
    <t>Studentská sada pro experimenty v učebně přírodních věd obsahující: kufřík pro přenášení, metodická příručka pro učitele, USB flash disk s 28 žákovskými úlohami, bezdrátové rozhraní, 5 senzorů (senzor pohybu, senzor pH, senzor síly, nerezová teplotní sonda, barometr – senzor nízkého tlaku). Možnost doplnění dalších senzorů. Sada umožňuje tyto experimenty: Rychlost, Zrychlení, Zákon zachování energie, Newtonův 1. zákon, Newtonův 2. zákon, Znečištění ovzduší a kyselý déšť, Role pufru, Permeabilita membrány, PH půdy, Archimedův zákon, Reakční teplo, Mezimolekulární síly, Vodíkové vazby, Osmóza, Transpirace. Cena včetně dopravy, instalace a zaškolení uživatele.</t>
  </si>
  <si>
    <t>soubor</t>
  </si>
  <si>
    <t>Sada senzorů a čidel pro Fyziku</t>
  </si>
  <si>
    <t>Sada pro Fyziku obsahuje ruční generátor el. napětí, model větrné elektrárny, bezdrátový vozík s integrovanými senzory, dráhu pro vozíky, míchačku barev, sadu čoček a laseru, silné magnety, sadu cívek a transformátorové jádro, měřící rozhraní.  Cena včetně dopravy, instalace a zaškolení uživatele.</t>
  </si>
  <si>
    <t>Chemie</t>
  </si>
  <si>
    <t>Sada senzorů a čidel pro Chemii</t>
  </si>
  <si>
    <t>Sada pro Chemii obsahuje spektrofotometr, optické vlákno ke spektrofotometru, magnetickou míchačku, digitální váhy, ohřívací plotýnku, přípravek pro odvození teploty absolutní nuly a přípravek pro ukázku závislosti teploty a tlaku plynu.  Cena včetně dopravy, instalace a zaškolení uživatele.</t>
  </si>
  <si>
    <t>Vnitřní vybavení učeben - SW</t>
  </si>
  <si>
    <t>P.  Č.</t>
  </si>
  <si>
    <t>Cena celkem      s DPH</t>
  </si>
  <si>
    <t>Neinvestiční nehmotný majetek</t>
  </si>
  <si>
    <t>Prezentační SW</t>
  </si>
  <si>
    <t>Prezentační SW až pro 4 počítače, včetně prvního roku přístupu k novým verzím prezentačního SW. SW umožňuje jednoduše vytvořit interaktivní cvičení dle probíraného tématu. Mimo to mohou učitelé vybrat pro žáky kterékoliv z více než 30 000 již hotových cvičení na připraveném portálu. Licence na 2 roky. Cena včetně dopravy, instalace.</t>
  </si>
  <si>
    <t>SW pro základní školy</t>
  </si>
  <si>
    <t>SW licence zahrnuje více než 60 připravených aktivit. Jednoduše spojuje technologii s výukou. Díky českému prostředí i připraveným úlohám můžete ihned začít.Zobrazujte a zaznamenává data v reálném čase.     Zakresluje odhad přímo do měřeného grafu, prezentujte data ve vhodné formě. Grafy, měřidla, tabulky, analyzujte stiskem jediného tlačítka, vytvoří elektronický laboratorní protokol obsahující odpovědi studentů.  Cena včetně dopravy, instalace a zaškolení uživatele.</t>
  </si>
  <si>
    <t>Vnitřní vybavení učeben - IT</t>
  </si>
  <si>
    <t>Cena celkem s DPH</t>
  </si>
  <si>
    <t>Interaktivní tabule</t>
  </si>
  <si>
    <t>Multidotyková Interaktivní tabule s poměrem stran 16:10. Umožňuje automaticky rozpoznat dotyk prstem pro ovládání, dotyk popisovače pro zápis a dotyk houbičkou nebo dlaní pro mazání. Úhlopříčka obrazu: 221 cm (87“), včetně 2 popisovačů s přepínáním 4 barev, mazací houbičky. Propojení s přídavným projektorem. Cena včetně systémové AV kabeláže. Cena včetně dopravy, instalace, nastavení.</t>
  </si>
  <si>
    <t>Projektor</t>
  </si>
  <si>
    <t>Projektor s optikou pro ultrakrátkou projekční vzdálenost, svítivost 3500 ANSI lm.,, LCD technologie, lampa s životností až 6 000 hodin (v ECO režimu), nativní rozlišení WXGA, poměr stran 16:10, kontrast 10 000:1, Projekční poměr 0,27:1. Konektivita: S-Video, RS-232C, MHL, Ethernet, vstup pro mikrofon, VGA vstup (2x), Audiovýstup, stereofonní konektor mini-jack, USB 2.0 typu A, VGA výstup, Audiovstup, stereofonní konektor mini-jack (3x), HDMI vstup (2x), USB 2.0 typu B. Max. hladina hluku 35dB (normální režim). Zabudovaný reproduktor. Cena včetně dopravy, instalace, nastavení.</t>
  </si>
  <si>
    <t>Držák projektoru</t>
  </si>
  <si>
    <t>Ramenný držák ultrakrátkého projektoru pro instalaci na pylonový pojezd. Cena včetně dopravy, instalace.</t>
  </si>
  <si>
    <t>Přídavné reproduktory</t>
  </si>
  <si>
    <t>Přídavné reproduktory s možností uchycení na pylonový pojezd tabule,2x 20 W.  Cena včetně dopravy, instalace.</t>
  </si>
  <si>
    <t>Pylonový pojezd s křídly</t>
  </si>
  <si>
    <t>Pylonový pojezd s křídly. Stabilní konstrukce z hliníkových profilů o výšce min.250cm. Rozsah posunu min. 100cm. Rozložení hmotnosti sestavy na stěnu a podlahu. Integrovaný úchyt pro držák projektoru. Boční křídla k interaktivní tabuli pro popisování fixou,nebo křídou.Možnost kombinace: z venku pro psaní křídou, uvnitř pro psaní fixou - nebo naopak, celá fixová, celá křídová.  Cena včetně dopravy, instalace.</t>
  </si>
  <si>
    <t>Stolní vizualizér</t>
  </si>
  <si>
    <t>Stolní dokumentová kamera s flexibilním ramenem, které umožňuje snímat objekt z různých úhlů. Rozlišení  snímacího čipu 5 Mpix, 8x optický zoom + 10x digitální zoom,  ostření automatické / manuální. Osvětlení snímaného objektu. Připojení přes USB, VGA, DVI-D konektor. Jednoduché ovládání vizualizéru prostřednictvím software SMART Notebook. Funkce 3D smíšená realita - ovdládání 3D objektů pomocí speciální 3D kostky. Cena včetně dopravy, instalace.</t>
  </si>
  <si>
    <t>Dobíjecí stanice</t>
  </si>
  <si>
    <t>Dobíjecí a úložná skžíňka pro Notebooky / tablety - uzamykatelná, maximální počet zařízení až 16ks (Ntb/tablets …), max. velikost  zařízení 19" - 62 x 480 x 360mm (mm), rozměry [mm] (Š x H x V) 1015 x 703 x 1115, 116kg, barevné provedení: fialová, modrá, šedá, oranžová, lime</t>
  </si>
  <si>
    <t>Monitor</t>
  </si>
  <si>
    <t>Monitor s viditelnou uhlopříčkou 24", s LED podsvícením, formátu 16:10, rozlišením 1920x1200 bodu, video vstupy DP a HDMI, USB odezva 7ms, dynamickým kontrastním poměrem 5mil:1, jasem 250cd/m2, 3 roky záruky. Cena včetně dopravy, instalace.</t>
  </si>
  <si>
    <t>Pracovní stanice pro studenty tablet 2v1</t>
  </si>
  <si>
    <t>Studijní zařízení ergonomického tvaru. Zařízení 2in1, konvertibilní zařízení s oddělitelnou display části od klávesnice, 10" multidotykový display s rozlišením 1280 x 800, přední webová kamera 720p HD, zadní kamera 5 Mpx, výkon 4 jádrový CPU min. 1180bodu dle nezávislého testu benchmark.net, operační paměť 4GB DDR3, interní paměť 64GB, 802.11ac (2x2) + Bluetooth® 4.0, min. 1x USB 3.0, 1x USB-C, 1x mikroHDMI 1.4, 1x mikroSD, 1x jack, operační systém s podporu AD (domény), 3 roky záruky. Cena včetně dopravy, instalace, nastavení.</t>
  </si>
  <si>
    <t>PC ovládací a prezentační stanice pro učitele</t>
  </si>
  <si>
    <t>Minimální konfigurace: case s min. 200W zdrojem s účinnosti 92%, výkon CPU min. 7000 bodu dle nezávislého testu benchmark.net, operační paměť 4GB DDR4, pevný SSD disk s kapacitou 256GB, DVD-RW optická mechanika, Gbit síťová karta, min. 2x DisplayPort a 1x video výstup VGA, sériový port RS-232, klávesnici a myš stejného výrobce, operační systém s podporu AD (domény). Cena včetně dopravy, instalace, nastavení.</t>
  </si>
  <si>
    <t>Investiční hmotný</t>
  </si>
  <si>
    <t>Set řídícího systému</t>
  </si>
  <si>
    <t>Sada řídicího systému skládající se z drátového vestavného dotykového panelu, kontroléru, napájecích adaptérů a příslušenství. Technické parametry panelu: úhlopříčka 7" 16:9, rozlišení 1280x800, 32-bitové barvy, kapacitní dotykový IPS displej s 216ppi, vestavěné reproduktory, mikrofon a kamera, světelný a pohybový senzor, IP komunikace, napájení přes PoE (adaptér je součástí balení). Technické parametry kontroléru: 64MB RAM, 3x RS232/RS485, 8x IR/RS232/IO, 1x LAN s PoE, vestavěný webový server. Cena včetně dopravy, instalace, programování.</t>
  </si>
  <si>
    <t>Rozvaděčová technika</t>
  </si>
  <si>
    <t>Šestikanálové relé jednotka pro spínání zátěží do 10A, 6 nezávislých bezpotenciálových přepínacích výstupů, řízení po sběrnici PEXbus a externími tlačítky, testovací tlačítka na čelním panelu, programovatelné parametry pro každé relé (odezva na vstup, zpožděné zapnutí/vypnutí, paměť, sekvence pro ovládání motorů), indikace napájení a stavu relé. Technická specifikace: Napájecí napětí: 230V / 50/60Hz, 50 mA, Počet spínaných výstupů: 6, Maximální zátěž: 230V/10A každý výstup při odporové zátěži, Svorky: Pro vodiče do průřezu 1.5 mm2, Rozměry do 6 DIN. Cena včetně dopravy, instalace, programování.</t>
  </si>
  <si>
    <t>Kabel UTP</t>
  </si>
  <si>
    <t>Kabel UTP CAT 5e. Cena včetně dopravy, instalace.</t>
  </si>
  <si>
    <t>m</t>
  </si>
  <si>
    <t>Modernizace učeben fyziky a chemie – IT, AV a výukové vybavení učeben</t>
  </si>
  <si>
    <t>Název VZ:</t>
  </si>
  <si>
    <t>Zadavatel:</t>
  </si>
  <si>
    <t>Základní škola Ústí nad Labem, E. Krásnohorské 3084/8, příspěvková organizace, Elišky Krásnohorské 3084/8, 400 11 Ústí nad Labem, IČ: 44555491</t>
  </si>
  <si>
    <t>Tato zakázka je financována z Integrovaného regionálního operačního programu, projektu „Modernizace učeben fyziky a chemie“, reg. č. CZ.06.2.67/0.0/0.0/16_063/0003665.</t>
  </si>
  <si>
    <t>Cena celkem Kč bez DPH</t>
  </si>
  <si>
    <t>Cena celkem Kč vč. DPH</t>
  </si>
  <si>
    <t>DPH ……….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</si>
</sst>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x0000_"/>
    <numFmt numFmtId="165" formatCode="#,##0.000"/>
  </numFmts>
  <fonts count="19">
    <font>
      <sz val="11"/>
      <color theme="1"/>
      <name val="Calibri"/>
      <family val="2"/>
      <charset val="238"/>
      <scheme val="minor"/>
    </font>
    <font>
      <b/>
      <sz val="11"/>
      <name val="Arial"/>
      <family val="2"/>
      <charset val="238"/>
    </font>
    <font>
      <b/>
      <sz val="16"/>
      <name val="Calibri"/>
      <family val="2"/>
      <charset val="238"/>
      <scheme val="minor"/>
    </font>
    <font>
      <b/>
      <sz val="9"/>
      <name val="Arial CE"/>
      <charset val="238"/>
    </font>
    <font>
      <sz val="9"/>
      <color theme="1"/>
      <name val="Calibri"/>
      <family val="2"/>
      <charset val="238"/>
      <scheme val="minor"/>
    </font>
    <font>
      <b/>
      <sz val="9"/>
      <name val="Arial"/>
      <family val="2"/>
      <charset val="238"/>
    </font>
    <font>
      <sz val="8"/>
      <name val="Arial"/>
      <family val="2"/>
      <charset val="238"/>
    </font>
    <font>
      <sz val="8"/>
      <name val="Arial "/>
      <charset val="238"/>
    </font>
    <font>
      <b/>
      <sz val="11"/>
      <color theme="1"/>
      <name val="Arial"/>
      <family val="2"/>
      <charset val="238"/>
    </font>
    <font>
      <sz val="8"/>
      <name val="Arial CE"/>
      <charset val="238"/>
    </font>
    <font>
      <b/>
      <sz val="9"/>
      <color indexed="81"/>
      <name val="Tahoma"/>
      <family val="2"/>
      <charset val="238"/>
    </font>
    <font>
      <sz val="9"/>
      <color indexed="81"/>
      <name val="Tahoma"/>
      <family val="2"/>
      <charset val="238"/>
    </font>
    <font>
      <b/>
      <sz val="10"/>
      <name val="Arial"/>
      <family val="2"/>
      <charset val="238"/>
    </font>
    <font>
      <sz val="11"/>
      <color theme="1"/>
      <name val="Arial"/>
      <family val="2"/>
      <charset val="238"/>
    </font>
    <font>
      <sz val="10"/>
      <name val="Arial"/>
      <family val="2"/>
      <charset val="238"/>
    </font>
    <font>
      <b/>
      <sz val="10"/>
      <color theme="1"/>
      <name val="Arial"/>
      <family val="2"/>
      <charset val="238"/>
    </font>
    <font>
      <sz val="10"/>
      <color theme="1"/>
      <name val="Calibri"/>
      <family val="2"/>
      <charset val="238"/>
      <scheme val="minor"/>
    </font>
    <font>
      <b/>
      <sz val="9"/>
      <color theme="1"/>
      <name val="Arial"/>
      <family val="2"/>
      <charset val="238"/>
    </font>
    <font>
      <i/>
      <sz val="10"/>
      <color theme="1"/>
      <name val="Calibri"/>
      <family val="2"/>
      <charset val="238"/>
      <scheme val="minor"/>
    </font>
  </fonts>
  <fills count="2">
    <fill>
      <patternFill patternType="none"/>
    </fill>
    <fill>
      <patternFill patternType="gray125"/>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cellStyleXfs>
  <cellXfs count="190">
    <xf numFmtId="0" fontId="0" fillId="0" borderId="0" xfId="0"/>
    <xf numFmtId="0" fontId="2" fillId="0" borderId="0" xfId="0" applyFont="1"/>
    <xf numFmtId="49" fontId="3" fillId="0" borderId="1"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center" vertical="center" wrapText="1"/>
    </xf>
    <xf numFmtId="4" fontId="4" fillId="0" borderId="0" xfId="0" applyNumberFormat="1" applyFont="1"/>
    <xf numFmtId="1" fontId="5" fillId="0" borderId="7" xfId="0" applyNumberFormat="1" applyFont="1" applyFill="1" applyBorder="1" applyAlignment="1" applyProtection="1">
      <alignment horizontal="center" vertical="center" wrapText="1"/>
    </xf>
    <xf numFmtId="4" fontId="5" fillId="0" borderId="6" xfId="0" applyNumberFormat="1" applyFont="1" applyFill="1" applyBorder="1" applyAlignment="1" applyProtection="1">
      <alignment horizontal="right" vertical="center" wrapText="1"/>
    </xf>
    <xf numFmtId="4" fontId="5" fillId="0" borderId="8" xfId="0" applyNumberFormat="1" applyFont="1" applyFill="1" applyBorder="1" applyAlignment="1">
      <alignment horizontal="right" vertical="center"/>
    </xf>
    <xf numFmtId="164" fontId="6" fillId="0" borderId="9" xfId="0" applyNumberFormat="1" applyFont="1" applyFill="1" applyBorder="1" applyAlignment="1">
      <alignment horizontal="center" vertical="center"/>
    </xf>
    <xf numFmtId="49" fontId="6" fillId="0" borderId="10" xfId="0" applyNumberFormat="1" applyFont="1" applyFill="1" applyBorder="1" applyAlignment="1">
      <alignment horizontal="left" vertical="center" wrapText="1"/>
    </xf>
    <xf numFmtId="0" fontId="7" fillId="0" borderId="10" xfId="0" applyFont="1" applyFill="1" applyBorder="1" applyAlignment="1">
      <alignment vertical="center" wrapText="1"/>
    </xf>
    <xf numFmtId="164" fontId="6" fillId="0" borderId="10" xfId="0" applyNumberFormat="1" applyFont="1" applyFill="1" applyBorder="1" applyAlignment="1">
      <alignment horizontal="center" vertical="center"/>
    </xf>
    <xf numFmtId="165" fontId="6" fillId="0" borderId="10" xfId="0" applyNumberFormat="1" applyFont="1" applyFill="1" applyBorder="1" applyAlignment="1">
      <alignment horizontal="center" vertical="center"/>
    </xf>
    <xf numFmtId="4" fontId="6" fillId="0" borderId="10" xfId="0" applyNumberFormat="1" applyFont="1" applyFill="1" applyBorder="1" applyAlignment="1">
      <alignment horizontal="right" vertical="center"/>
    </xf>
    <xf numFmtId="4" fontId="6" fillId="0" borderId="11" xfId="0" applyNumberFormat="1" applyFont="1" applyFill="1" applyBorder="1" applyAlignment="1">
      <alignment horizontal="right" vertical="center"/>
    </xf>
    <xf numFmtId="4" fontId="6" fillId="0" borderId="12" xfId="0" applyNumberFormat="1" applyFont="1" applyFill="1" applyBorder="1" applyAlignment="1">
      <alignment horizontal="right" vertical="center"/>
    </xf>
    <xf numFmtId="4" fontId="5" fillId="0" borderId="14" xfId="0" applyNumberFormat="1" applyFont="1" applyFill="1" applyBorder="1" applyAlignment="1" applyProtection="1">
      <alignment vertical="center" wrapText="1"/>
    </xf>
    <xf numFmtId="4" fontId="5" fillId="0" borderId="14" xfId="0" applyNumberFormat="1" applyFont="1" applyFill="1" applyBorder="1" applyAlignment="1">
      <alignment vertical="center"/>
    </xf>
    <xf numFmtId="4" fontId="0" fillId="0" borderId="0" xfId="0" applyNumberFormat="1"/>
    <xf numFmtId="164" fontId="6" fillId="0" borderId="15" xfId="0" applyNumberFormat="1" applyFont="1" applyFill="1" applyBorder="1" applyAlignment="1">
      <alignment horizontal="center" vertical="center"/>
    </xf>
    <xf numFmtId="49" fontId="6" fillId="0" borderId="16" xfId="0" applyNumberFormat="1" applyFont="1" applyFill="1" applyBorder="1" applyAlignment="1">
      <alignment horizontal="left" vertical="center" wrapText="1"/>
    </xf>
    <xf numFmtId="0" fontId="7" fillId="0" borderId="17" xfId="0" applyFont="1" applyFill="1" applyBorder="1" applyAlignment="1">
      <alignment vertical="center" wrapText="1"/>
    </xf>
    <xf numFmtId="164" fontId="6" fillId="0" borderId="18" xfId="0" applyNumberFormat="1" applyFont="1" applyFill="1" applyBorder="1" applyAlignment="1">
      <alignment horizontal="center" vertical="center"/>
    </xf>
    <xf numFmtId="165" fontId="6" fillId="0" borderId="16" xfId="0" applyNumberFormat="1" applyFont="1" applyFill="1" applyBorder="1" applyAlignment="1">
      <alignment horizontal="center" vertical="center"/>
    </xf>
    <xf numFmtId="4" fontId="6" fillId="0" borderId="19" xfId="0" applyNumberFormat="1" applyFont="1" applyFill="1" applyBorder="1" applyAlignment="1">
      <alignment horizontal="right" vertical="center"/>
    </xf>
    <xf numFmtId="4" fontId="6" fillId="0" borderId="19" xfId="0" applyNumberFormat="1" applyFont="1" applyFill="1" applyBorder="1" applyAlignment="1">
      <alignment vertical="center"/>
    </xf>
    <xf numFmtId="4" fontId="6" fillId="0" borderId="20" xfId="0" applyNumberFormat="1" applyFont="1" applyFill="1" applyBorder="1" applyAlignment="1">
      <alignment vertical="center"/>
    </xf>
    <xf numFmtId="164" fontId="6" fillId="0" borderId="21" xfId="0" applyNumberFormat="1" applyFont="1" applyFill="1" applyBorder="1" applyAlignment="1">
      <alignment horizontal="center" vertical="center"/>
    </xf>
    <xf numFmtId="49" fontId="6" fillId="0" borderId="22" xfId="0" applyNumberFormat="1" applyFont="1" applyFill="1" applyBorder="1" applyAlignment="1">
      <alignment horizontal="left" vertical="center" wrapText="1"/>
    </xf>
    <xf numFmtId="0" fontId="7" fillId="0" borderId="23" xfId="0" applyFont="1" applyFill="1" applyBorder="1" applyAlignment="1">
      <alignment vertical="center" wrapText="1"/>
    </xf>
    <xf numFmtId="164" fontId="6" fillId="0" borderId="24" xfId="0" applyNumberFormat="1" applyFont="1" applyFill="1" applyBorder="1" applyAlignment="1">
      <alignment horizontal="center" vertical="center"/>
    </xf>
    <xf numFmtId="165" fontId="6" fillId="0" borderId="22" xfId="0" applyNumberFormat="1" applyFont="1" applyFill="1" applyBorder="1" applyAlignment="1">
      <alignment horizontal="center" vertical="center"/>
    </xf>
    <xf numFmtId="4" fontId="6" fillId="0" borderId="25" xfId="0" applyNumberFormat="1" applyFont="1" applyFill="1" applyBorder="1" applyAlignment="1">
      <alignment horizontal="right" vertical="center"/>
    </xf>
    <xf numFmtId="4" fontId="6" fillId="0" borderId="26" xfId="0" applyNumberFormat="1" applyFont="1" applyFill="1" applyBorder="1" applyAlignment="1">
      <alignment horizontal="right" vertical="center"/>
    </xf>
    <xf numFmtId="4" fontId="5" fillId="0" borderId="1" xfId="0" applyNumberFormat="1" applyFont="1" applyFill="1" applyBorder="1" applyAlignment="1" applyProtection="1">
      <alignment horizontal="right" vertical="center" wrapText="1"/>
    </xf>
    <xf numFmtId="4" fontId="5" fillId="0" borderId="14" xfId="0" applyNumberFormat="1" applyFont="1" applyFill="1" applyBorder="1" applyAlignment="1">
      <alignment horizontal="right" vertical="center"/>
    </xf>
    <xf numFmtId="164" fontId="6" fillId="0" borderId="6" xfId="0" applyNumberFormat="1" applyFont="1" applyFill="1" applyBorder="1" applyAlignment="1">
      <alignment horizontal="center" vertical="center"/>
    </xf>
    <xf numFmtId="49" fontId="6" fillId="0" borderId="30" xfId="0" applyNumberFormat="1" applyFont="1" applyFill="1" applyBorder="1" applyAlignment="1">
      <alignment horizontal="left" vertical="center" wrapText="1"/>
    </xf>
    <xf numFmtId="0" fontId="7" fillId="0" borderId="7" xfId="0" applyFont="1" applyFill="1" applyBorder="1" applyAlignment="1">
      <alignment vertical="center" wrapText="1"/>
    </xf>
    <xf numFmtId="164" fontId="6" fillId="0" borderId="31" xfId="0" applyNumberFormat="1" applyFont="1" applyFill="1" applyBorder="1" applyAlignment="1">
      <alignment horizontal="center" vertical="center"/>
    </xf>
    <xf numFmtId="165" fontId="6" fillId="0" borderId="31" xfId="0" applyNumberFormat="1" applyFont="1" applyFill="1" applyBorder="1" applyAlignment="1">
      <alignment horizontal="center" vertical="center"/>
    </xf>
    <xf numFmtId="4" fontId="6" fillId="0" borderId="30" xfId="0" applyNumberFormat="1" applyFont="1" applyFill="1" applyBorder="1" applyAlignment="1">
      <alignment horizontal="right" vertical="center"/>
    </xf>
    <xf numFmtId="4" fontId="6" fillId="0" borderId="32" xfId="0" applyNumberFormat="1" applyFont="1" applyFill="1" applyBorder="1" applyAlignment="1">
      <alignment horizontal="right" vertical="center"/>
    </xf>
    <xf numFmtId="4" fontId="9" fillId="0" borderId="13" xfId="0" applyNumberFormat="1" applyFont="1" applyFill="1" applyBorder="1" applyAlignment="1" applyProtection="1">
      <alignment horizontal="right" vertical="center" wrapText="1"/>
    </xf>
    <xf numFmtId="49" fontId="5" fillId="0" borderId="9" xfId="0" applyNumberFormat="1" applyFont="1" applyFill="1" applyBorder="1" applyAlignment="1" applyProtection="1">
      <alignment horizontal="center" vertical="center" wrapText="1"/>
    </xf>
    <xf numFmtId="49" fontId="5" fillId="0" borderId="33" xfId="0" applyNumberFormat="1" applyFont="1" applyFill="1" applyBorder="1" applyAlignment="1" applyProtection="1">
      <alignment horizontal="center" vertical="center" wrapText="1"/>
    </xf>
    <xf numFmtId="49" fontId="5" fillId="0" borderId="10" xfId="0" applyNumberFormat="1" applyFont="1" applyFill="1" applyBorder="1" applyAlignment="1" applyProtection="1">
      <alignment horizontal="center" vertical="center" wrapText="1"/>
    </xf>
    <xf numFmtId="4" fontId="5" fillId="0" borderId="8" xfId="0" applyNumberFormat="1" applyFont="1" applyFill="1" applyBorder="1" applyAlignment="1" applyProtection="1">
      <alignment horizontal="right" vertical="center" wrapText="1"/>
    </xf>
    <xf numFmtId="164" fontId="6" fillId="0" borderId="35" xfId="0" applyNumberFormat="1" applyFont="1" applyFill="1" applyBorder="1" applyAlignment="1">
      <alignment horizontal="center" vertical="center"/>
    </xf>
    <xf numFmtId="49" fontId="6" fillId="0" borderId="36" xfId="0" applyNumberFormat="1" applyFont="1" applyBorder="1" applyAlignment="1">
      <alignment horizontal="left" vertical="center" wrapText="1"/>
    </xf>
    <xf numFmtId="0" fontId="7" fillId="0" borderId="36" xfId="0" applyFont="1" applyFill="1" applyBorder="1" applyAlignment="1">
      <alignment vertical="center" wrapText="1"/>
    </xf>
    <xf numFmtId="164" fontId="6" fillId="0" borderId="36" xfId="0" applyNumberFormat="1" applyFont="1" applyBorder="1" applyAlignment="1">
      <alignment horizontal="center" vertical="center"/>
    </xf>
    <xf numFmtId="165" fontId="6" fillId="0" borderId="36" xfId="0" applyNumberFormat="1" applyFont="1" applyBorder="1" applyAlignment="1">
      <alignment horizontal="center" vertical="center"/>
    </xf>
    <xf numFmtId="4" fontId="6" fillId="0" borderId="36" xfId="0" applyNumberFormat="1" applyFont="1" applyBorder="1" applyAlignment="1">
      <alignment vertical="center"/>
    </xf>
    <xf numFmtId="4" fontId="9" fillId="0" borderId="36" xfId="0" applyNumberFormat="1" applyFont="1" applyFill="1" applyBorder="1" applyAlignment="1" applyProtection="1">
      <alignment vertical="center" wrapText="1"/>
    </xf>
    <xf numFmtId="4" fontId="9" fillId="0" borderId="37" xfId="0" applyNumberFormat="1" applyFont="1" applyFill="1" applyBorder="1" applyAlignment="1" applyProtection="1">
      <alignment vertical="center" wrapText="1"/>
    </xf>
    <xf numFmtId="0" fontId="0" fillId="0" borderId="38" xfId="0" applyBorder="1"/>
    <xf numFmtId="49" fontId="6" fillId="0" borderId="39" xfId="0" applyNumberFormat="1" applyFont="1" applyFill="1" applyBorder="1" applyAlignment="1">
      <alignment horizontal="left" vertical="center" wrapText="1"/>
    </xf>
    <xf numFmtId="0" fontId="7" fillId="0" borderId="39" xfId="0" applyFont="1" applyFill="1" applyBorder="1" applyAlignment="1">
      <alignment vertical="center" wrapText="1"/>
    </xf>
    <xf numFmtId="164" fontId="6" fillId="0" borderId="39" xfId="0" applyNumberFormat="1" applyFont="1" applyFill="1" applyBorder="1" applyAlignment="1">
      <alignment horizontal="center" vertical="center"/>
    </xf>
    <xf numFmtId="165" fontId="6" fillId="0" borderId="39" xfId="0" applyNumberFormat="1" applyFont="1" applyFill="1" applyBorder="1" applyAlignment="1">
      <alignment horizontal="center" vertical="center"/>
    </xf>
    <xf numFmtId="4" fontId="6" fillId="0" borderId="39" xfId="0" applyNumberFormat="1" applyFont="1" applyFill="1" applyBorder="1" applyAlignment="1">
      <alignment horizontal="right" vertical="center"/>
    </xf>
    <xf numFmtId="4" fontId="6" fillId="0" borderId="40" xfId="0" applyNumberFormat="1" applyFont="1" applyFill="1" applyBorder="1" applyAlignment="1">
      <alignment horizontal="right" vertical="center"/>
    </xf>
    <xf numFmtId="4" fontId="0" fillId="0" borderId="3" xfId="0" applyNumberFormat="1" applyBorder="1"/>
    <xf numFmtId="164" fontId="6" fillId="0" borderId="41" xfId="0" applyNumberFormat="1" applyFont="1" applyFill="1" applyBorder="1" applyAlignment="1">
      <alignment horizontal="center" vertical="center"/>
    </xf>
    <xf numFmtId="49" fontId="6" fillId="0" borderId="42" xfId="0" applyNumberFormat="1" applyFont="1" applyBorder="1" applyAlignment="1">
      <alignment horizontal="left" vertical="center" wrapText="1"/>
    </xf>
    <xf numFmtId="0" fontId="7" fillId="0" borderId="42" xfId="0" applyFont="1" applyFill="1" applyBorder="1" applyAlignment="1">
      <alignment vertical="center" wrapText="1"/>
    </xf>
    <xf numFmtId="164" fontId="6" fillId="0" borderId="42" xfId="0" applyNumberFormat="1" applyFont="1" applyBorder="1" applyAlignment="1">
      <alignment horizontal="center" vertical="center"/>
    </xf>
    <xf numFmtId="165" fontId="6" fillId="0" borderId="42" xfId="0" applyNumberFormat="1" applyFont="1" applyBorder="1" applyAlignment="1">
      <alignment horizontal="center" vertical="center"/>
    </xf>
    <xf numFmtId="4" fontId="6" fillId="0" borderId="42" xfId="0" applyNumberFormat="1" applyFont="1" applyBorder="1" applyAlignment="1">
      <alignment horizontal="right" vertical="center"/>
    </xf>
    <xf numFmtId="4" fontId="6" fillId="0" borderId="42" xfId="0" applyNumberFormat="1" applyFont="1" applyFill="1" applyBorder="1" applyAlignment="1">
      <alignment horizontal="right" vertical="center"/>
    </xf>
    <xf numFmtId="4" fontId="6" fillId="0" borderId="34" xfId="0" applyNumberFormat="1" applyFont="1" applyFill="1" applyBorder="1" applyAlignment="1">
      <alignment horizontal="right" vertical="center"/>
    </xf>
    <xf numFmtId="4" fontId="0" fillId="0" borderId="0" xfId="0" applyNumberFormat="1" applyBorder="1"/>
    <xf numFmtId="49" fontId="5" fillId="0" borderId="43" xfId="0" applyNumberFormat="1" applyFont="1" applyFill="1" applyBorder="1" applyAlignment="1" applyProtection="1">
      <alignment horizontal="center" vertical="center" wrapText="1"/>
    </xf>
    <xf numFmtId="4" fontId="5" fillId="0" borderId="44" xfId="0" applyNumberFormat="1" applyFont="1" applyFill="1" applyBorder="1" applyAlignment="1" applyProtection="1">
      <alignment horizontal="right" vertical="center" wrapText="1"/>
    </xf>
    <xf numFmtId="4" fontId="5" fillId="0" borderId="28" xfId="0" applyNumberFormat="1" applyFont="1" applyFill="1" applyBorder="1" applyAlignment="1" applyProtection="1">
      <alignment horizontal="right" vertical="center" wrapText="1"/>
    </xf>
    <xf numFmtId="0" fontId="0" fillId="0" borderId="13" xfId="0" applyBorder="1"/>
    <xf numFmtId="49" fontId="5" fillId="0" borderId="48" xfId="0" applyNumberFormat="1" applyFont="1" applyFill="1" applyBorder="1" applyAlignment="1" applyProtection="1">
      <alignment horizontal="center" vertical="center" wrapText="1"/>
    </xf>
    <xf numFmtId="49" fontId="5" fillId="0" borderId="30" xfId="0" applyNumberFormat="1" applyFont="1" applyFill="1" applyBorder="1" applyAlignment="1" applyProtection="1">
      <alignment horizontal="center" vertical="center" wrapText="1"/>
    </xf>
    <xf numFmtId="49" fontId="5" fillId="0" borderId="49" xfId="0" applyNumberFormat="1" applyFont="1" applyFill="1" applyBorder="1" applyAlignment="1" applyProtection="1">
      <alignment horizontal="center" vertical="center" wrapText="1"/>
    </xf>
    <xf numFmtId="0" fontId="13" fillId="0" borderId="3" xfId="0" applyFont="1" applyBorder="1" applyAlignment="1">
      <alignment horizontal="center"/>
    </xf>
    <xf numFmtId="1" fontId="5" fillId="0" borderId="13" xfId="0" applyNumberFormat="1" applyFont="1" applyFill="1" applyBorder="1" applyAlignment="1" applyProtection="1">
      <alignment horizontal="center" vertical="center" wrapText="1"/>
    </xf>
    <xf numFmtId="49" fontId="6" fillId="0" borderId="16" xfId="3" applyNumberFormat="1" applyFont="1" applyBorder="1" applyAlignment="1">
      <alignment horizontal="left" vertical="center" wrapText="1"/>
    </xf>
    <xf numFmtId="0" fontId="7" fillId="0" borderId="16" xfId="3" applyFont="1" applyFill="1" applyBorder="1" applyAlignment="1">
      <alignment vertical="center" wrapText="1"/>
    </xf>
    <xf numFmtId="164" fontId="6" fillId="0" borderId="16" xfId="3" applyNumberFormat="1" applyFont="1" applyBorder="1" applyAlignment="1">
      <alignment horizontal="center" vertical="center"/>
    </xf>
    <xf numFmtId="165" fontId="6" fillId="0" borderId="16" xfId="3" applyNumberFormat="1" applyFont="1" applyBorder="1" applyAlignment="1">
      <alignment horizontal="center" vertical="center"/>
    </xf>
    <xf numFmtId="0" fontId="0" fillId="0" borderId="51" xfId="0" applyBorder="1"/>
    <xf numFmtId="49" fontId="6" fillId="0" borderId="52" xfId="4" applyNumberFormat="1" applyFont="1" applyBorder="1" applyAlignment="1">
      <alignment horizontal="left" vertical="center" wrapText="1"/>
    </xf>
    <xf numFmtId="0" fontId="7" fillId="0" borderId="52" xfId="4" applyFont="1" applyFill="1" applyBorder="1" applyAlignment="1">
      <alignment vertical="center" wrapText="1"/>
    </xf>
    <xf numFmtId="164" fontId="6" fillId="0" borderId="52" xfId="4" applyNumberFormat="1" applyFont="1" applyBorder="1" applyAlignment="1">
      <alignment horizontal="center" vertical="center"/>
    </xf>
    <xf numFmtId="165" fontId="6" fillId="0" borderId="52" xfId="4" applyNumberFormat="1" applyFont="1" applyBorder="1" applyAlignment="1">
      <alignment horizontal="center" vertical="center"/>
    </xf>
    <xf numFmtId="49" fontId="6" fillId="0" borderId="52" xfId="0" applyNumberFormat="1" applyFont="1" applyBorder="1" applyAlignment="1">
      <alignment horizontal="left" vertical="center" wrapText="1"/>
    </xf>
    <xf numFmtId="0" fontId="7" fillId="0" borderId="52" xfId="0" applyFont="1" applyFill="1" applyBorder="1" applyAlignment="1">
      <alignment vertical="center" wrapText="1"/>
    </xf>
    <xf numFmtId="164" fontId="6" fillId="0" borderId="52" xfId="0" applyNumberFormat="1" applyFont="1" applyBorder="1" applyAlignment="1">
      <alignment horizontal="center" vertical="center"/>
    </xf>
    <xf numFmtId="165" fontId="6" fillId="0" borderId="52" xfId="0" applyNumberFormat="1" applyFont="1" applyBorder="1" applyAlignment="1">
      <alignment horizontal="center" vertical="center"/>
    </xf>
    <xf numFmtId="49" fontId="6" fillId="0" borderId="52" xfId="0" applyNumberFormat="1" applyFont="1" applyFill="1" applyBorder="1" applyAlignment="1">
      <alignment horizontal="left" vertical="center" wrapText="1"/>
    </xf>
    <xf numFmtId="164" fontId="6" fillId="0" borderId="52" xfId="0" applyNumberFormat="1" applyFont="1" applyFill="1" applyBorder="1" applyAlignment="1">
      <alignment horizontal="center" vertical="center"/>
    </xf>
    <xf numFmtId="165" fontId="6" fillId="0" borderId="52" xfId="0" applyNumberFormat="1" applyFont="1" applyFill="1" applyBorder="1" applyAlignment="1">
      <alignment horizontal="center" vertical="center"/>
    </xf>
    <xf numFmtId="0" fontId="0" fillId="0" borderId="21" xfId="0" applyBorder="1"/>
    <xf numFmtId="0" fontId="7" fillId="0" borderId="22" xfId="0" applyFont="1" applyFill="1" applyBorder="1" applyAlignment="1">
      <alignment vertical="center" wrapText="1"/>
    </xf>
    <xf numFmtId="164" fontId="6" fillId="0" borderId="22" xfId="0" applyNumberFormat="1" applyFont="1" applyFill="1" applyBorder="1" applyAlignment="1">
      <alignment horizontal="center" vertical="center"/>
    </xf>
    <xf numFmtId="4" fontId="16" fillId="0" borderId="3" xfId="0" applyNumberFormat="1" applyFont="1" applyBorder="1"/>
    <xf numFmtId="49" fontId="6" fillId="0" borderId="30" xfId="1" applyNumberFormat="1" applyFont="1" applyBorder="1" applyAlignment="1">
      <alignment horizontal="left" vertical="center" wrapText="1"/>
    </xf>
    <xf numFmtId="0" fontId="7" fillId="0" borderId="32" xfId="2" applyFont="1" applyFill="1" applyBorder="1" applyAlignment="1">
      <alignment vertical="center" wrapText="1"/>
    </xf>
    <xf numFmtId="164" fontId="6" fillId="0" borderId="30" xfId="0" applyNumberFormat="1" applyFont="1" applyBorder="1" applyAlignment="1">
      <alignment horizontal="center" vertical="center"/>
    </xf>
    <xf numFmtId="165" fontId="6" fillId="0" borderId="30" xfId="0" applyNumberFormat="1" applyFont="1" applyBorder="1" applyAlignment="1">
      <alignment horizontal="right" vertical="center"/>
    </xf>
    <xf numFmtId="0" fontId="0" fillId="0" borderId="41" xfId="0" applyBorder="1"/>
    <xf numFmtId="164" fontId="6" fillId="0" borderId="27" xfId="0" applyNumberFormat="1" applyFont="1" applyFill="1" applyBorder="1" applyAlignment="1">
      <alignment horizontal="center" vertical="center"/>
    </xf>
    <xf numFmtId="164" fontId="6" fillId="0" borderId="55" xfId="0" applyNumberFormat="1" applyFont="1" applyBorder="1" applyAlignment="1">
      <alignment horizontal="center" vertical="center"/>
    </xf>
    <xf numFmtId="4" fontId="6" fillId="0" borderId="34" xfId="0" applyNumberFormat="1" applyFont="1" applyBorder="1" applyAlignment="1">
      <alignment horizontal="right" vertical="center"/>
    </xf>
    <xf numFmtId="0" fontId="0" fillId="0" borderId="35" xfId="0" applyBorder="1"/>
    <xf numFmtId="4" fontId="6" fillId="0" borderId="52" xfId="0" applyNumberFormat="1" applyFont="1" applyFill="1" applyBorder="1" applyAlignment="1">
      <alignment horizontal="right" vertical="center"/>
    </xf>
    <xf numFmtId="4" fontId="6" fillId="0" borderId="57" xfId="0" applyNumberFormat="1" applyFont="1" applyFill="1" applyBorder="1" applyAlignment="1">
      <alignment horizontal="right" vertical="center"/>
    </xf>
    <xf numFmtId="0" fontId="0" fillId="0" borderId="51" xfId="0" applyBorder="1" applyAlignment="1">
      <alignment horizontal="center"/>
    </xf>
    <xf numFmtId="4" fontId="6" fillId="0" borderId="52" xfId="0" applyNumberFormat="1" applyFont="1" applyBorder="1" applyAlignment="1">
      <alignment horizontal="right" vertical="center"/>
    </xf>
    <xf numFmtId="49" fontId="6" fillId="0" borderId="52" xfId="0" applyNumberFormat="1" applyFont="1" applyBorder="1" applyAlignment="1">
      <alignment vertical="top" wrapText="1"/>
    </xf>
    <xf numFmtId="0" fontId="7" fillId="0" borderId="58" xfId="0" applyFont="1" applyFill="1" applyBorder="1" applyAlignment="1">
      <alignment vertical="center" wrapText="1"/>
    </xf>
    <xf numFmtId="164" fontId="6" fillId="0" borderId="59" xfId="0" applyNumberFormat="1" applyFont="1" applyBorder="1" applyAlignment="1">
      <alignment horizontal="center" vertical="center"/>
    </xf>
    <xf numFmtId="165" fontId="6" fillId="0" borderId="59" xfId="0" applyNumberFormat="1" applyFont="1" applyBorder="1" applyAlignment="1">
      <alignment horizontal="center" vertical="center"/>
    </xf>
    <xf numFmtId="4" fontId="6" fillId="0" borderId="36" xfId="0" applyNumberFormat="1" applyFont="1" applyBorder="1" applyAlignment="1">
      <alignment horizontal="right" vertical="center"/>
    </xf>
    <xf numFmtId="4" fontId="6" fillId="0" borderId="60" xfId="0" applyNumberFormat="1" applyFont="1" applyBorder="1" applyAlignment="1">
      <alignment horizontal="right" vertical="center"/>
    </xf>
    <xf numFmtId="4" fontId="6" fillId="0" borderId="56" xfId="0" applyNumberFormat="1" applyFont="1" applyBorder="1" applyAlignment="1">
      <alignment horizontal="right" vertical="center"/>
    </xf>
    <xf numFmtId="4" fontId="6" fillId="0" borderId="22" xfId="0" applyNumberFormat="1" applyFont="1" applyFill="1" applyBorder="1" applyAlignment="1">
      <alignment horizontal="right" vertical="center"/>
    </xf>
    <xf numFmtId="164" fontId="6" fillId="0" borderId="33" xfId="0" applyNumberFormat="1" applyFont="1" applyFill="1" applyBorder="1" applyAlignment="1">
      <alignment horizontal="center" vertical="center"/>
    </xf>
    <xf numFmtId="0" fontId="7" fillId="0" borderId="0" xfId="2" applyFont="1" applyFill="1" applyBorder="1" applyAlignment="1">
      <alignment vertical="center" wrapText="1"/>
    </xf>
    <xf numFmtId="164" fontId="6" fillId="0" borderId="10" xfId="0" applyNumberFormat="1" applyFont="1" applyBorder="1" applyAlignment="1">
      <alignment horizontal="center" vertical="center"/>
    </xf>
    <xf numFmtId="0" fontId="17" fillId="0" borderId="28" xfId="0" applyFont="1" applyBorder="1" applyAlignment="1">
      <alignment horizontal="center"/>
    </xf>
    <xf numFmtId="4" fontId="5" fillId="0" borderId="49" xfId="0" applyNumberFormat="1" applyFont="1" applyFill="1" applyBorder="1" applyAlignment="1" applyProtection="1">
      <alignment horizontal="right" vertical="center" wrapText="1"/>
    </xf>
    <xf numFmtId="4" fontId="9" fillId="0" borderId="37" xfId="0" applyNumberFormat="1" applyFont="1" applyFill="1" applyBorder="1" applyAlignment="1" applyProtection="1">
      <alignment horizontal="right" vertical="center" wrapText="1"/>
    </xf>
    <xf numFmtId="4" fontId="9" fillId="0" borderId="53" xfId="0" applyNumberFormat="1" applyFont="1" applyFill="1" applyBorder="1" applyAlignment="1" applyProtection="1">
      <alignment horizontal="right" vertical="center" wrapText="1"/>
    </xf>
    <xf numFmtId="4" fontId="9" fillId="0" borderId="54" xfId="0" applyNumberFormat="1" applyFont="1" applyFill="1" applyBorder="1" applyAlignment="1" applyProtection="1">
      <alignment horizontal="right" vertical="center" wrapText="1"/>
    </xf>
    <xf numFmtId="49" fontId="6" fillId="0" borderId="36" xfId="0" applyNumberFormat="1" applyFont="1" applyBorder="1" applyAlignment="1">
      <alignment vertical="center" wrapText="1"/>
    </xf>
    <xf numFmtId="49" fontId="6" fillId="0" borderId="55" xfId="0" applyNumberFormat="1" applyFont="1" applyBorder="1" applyAlignment="1">
      <alignment vertical="center" wrapText="1"/>
    </xf>
    <xf numFmtId="165" fontId="6" fillId="0" borderId="10" xfId="0" applyNumberFormat="1" applyFont="1" applyBorder="1" applyAlignment="1">
      <alignment horizontal="center" vertical="center"/>
    </xf>
    <xf numFmtId="4" fontId="6" fillId="0" borderId="10" xfId="0" applyNumberFormat="1" applyFont="1" applyBorder="1" applyAlignment="1">
      <alignment vertical="center"/>
    </xf>
    <xf numFmtId="4" fontId="9" fillId="0" borderId="10" xfId="0" applyNumberFormat="1" applyFont="1" applyFill="1" applyBorder="1" applyAlignment="1" applyProtection="1">
      <alignment vertical="center" wrapText="1"/>
    </xf>
    <xf numFmtId="4" fontId="9" fillId="0" borderId="43" xfId="0" applyNumberFormat="1" applyFont="1" applyFill="1" applyBorder="1" applyAlignment="1" applyProtection="1">
      <alignment vertical="center" wrapText="1"/>
    </xf>
    <xf numFmtId="4" fontId="5" fillId="0" borderId="48" xfId="0" applyNumberFormat="1" applyFont="1" applyFill="1" applyBorder="1" applyAlignment="1" applyProtection="1">
      <alignment horizontal="right" vertical="center" wrapText="1"/>
    </xf>
    <xf numFmtId="4" fontId="6" fillId="0" borderId="16" xfId="3" applyNumberFormat="1" applyFont="1" applyFill="1" applyBorder="1" applyAlignment="1">
      <alignment horizontal="right" vertical="center"/>
    </xf>
    <xf numFmtId="4" fontId="9" fillId="0" borderId="50" xfId="0" applyNumberFormat="1" applyFont="1" applyFill="1" applyBorder="1" applyAlignment="1" applyProtection="1">
      <alignment horizontal="right" vertical="center" wrapText="1"/>
    </xf>
    <xf numFmtId="4" fontId="6" fillId="0" borderId="52" xfId="3" applyNumberFormat="1" applyFont="1" applyFill="1" applyBorder="1" applyAlignment="1">
      <alignment horizontal="right" vertical="center"/>
    </xf>
    <xf numFmtId="4" fontId="6" fillId="0" borderId="16" xfId="3" applyNumberFormat="1" applyFont="1" applyBorder="1" applyAlignment="1">
      <alignment horizontal="right" vertical="center"/>
    </xf>
    <xf numFmtId="4" fontId="6" fillId="0" borderId="52" xfId="4" applyNumberFormat="1" applyFont="1" applyBorder="1" applyAlignment="1">
      <alignment horizontal="right" vertical="center"/>
    </xf>
    <xf numFmtId="4" fontId="3" fillId="0" borderId="48" xfId="0" applyNumberFormat="1" applyFont="1" applyFill="1" applyBorder="1" applyAlignment="1" applyProtection="1">
      <alignment vertical="center" wrapText="1"/>
    </xf>
    <xf numFmtId="4" fontId="5" fillId="0" borderId="49" xfId="0" applyNumberFormat="1" applyFont="1" applyFill="1" applyBorder="1" applyAlignment="1">
      <alignment vertical="center"/>
    </xf>
    <xf numFmtId="4" fontId="6" fillId="0" borderId="30" xfId="0" applyNumberFormat="1" applyFont="1" applyBorder="1" applyAlignment="1">
      <alignment vertical="center"/>
    </xf>
    <xf numFmtId="4" fontId="9" fillId="0" borderId="30" xfId="0" applyNumberFormat="1" applyFont="1" applyFill="1" applyBorder="1" applyAlignment="1" applyProtection="1">
      <alignment vertical="center" wrapText="1"/>
    </xf>
    <xf numFmtId="4" fontId="9" fillId="0" borderId="49" xfId="0" applyNumberFormat="1" applyFont="1" applyFill="1" applyBorder="1" applyAlignment="1" applyProtection="1">
      <alignment vertical="center" wrapText="1"/>
    </xf>
    <xf numFmtId="4" fontId="5" fillId="0" borderId="49" xfId="0" applyNumberFormat="1" applyFont="1" applyFill="1" applyBorder="1" applyAlignment="1">
      <alignment horizontal="right" vertical="center"/>
    </xf>
    <xf numFmtId="165" fontId="6" fillId="0" borderId="22" xfId="0" applyNumberFormat="1" applyFont="1" applyFill="1" applyBorder="1" applyAlignment="1">
      <alignment horizontal="right" vertical="center"/>
    </xf>
    <xf numFmtId="1" fontId="5" fillId="0" borderId="6" xfId="0" applyNumberFormat="1" applyFont="1" applyFill="1" applyBorder="1" applyAlignment="1" applyProtection="1">
      <alignment horizontal="center" vertical="center" wrapText="1"/>
    </xf>
    <xf numFmtId="1" fontId="5" fillId="0" borderId="7" xfId="0" applyNumberFormat="1" applyFont="1" applyFill="1" applyBorder="1" applyAlignment="1" applyProtection="1">
      <alignment horizontal="center" vertical="center" wrapText="1"/>
    </xf>
    <xf numFmtId="1" fontId="5" fillId="0" borderId="13" xfId="0" applyNumberFormat="1" applyFont="1" applyFill="1" applyBorder="1" applyAlignment="1" applyProtection="1">
      <alignment horizontal="center" vertical="center" wrapText="1"/>
    </xf>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1" fontId="1" fillId="0" borderId="1" xfId="0" applyNumberFormat="1" applyFont="1" applyFill="1" applyBorder="1" applyAlignment="1" applyProtection="1">
      <alignment horizontal="center" vertical="center" wrapText="1"/>
    </xf>
    <xf numFmtId="1" fontId="1" fillId="0" borderId="2" xfId="0" applyNumberFormat="1" applyFont="1" applyFill="1" applyBorder="1" applyAlignment="1" applyProtection="1">
      <alignment horizontal="center" vertical="center" wrapText="1"/>
    </xf>
    <xf numFmtId="1" fontId="1" fillId="0" borderId="3" xfId="0" applyNumberFormat="1" applyFont="1" applyFill="1" applyBorder="1" applyAlignment="1" applyProtection="1">
      <alignment horizontal="center" vertical="center" wrapText="1"/>
    </xf>
    <xf numFmtId="0" fontId="8" fillId="0" borderId="27" xfId="0" applyFont="1" applyBorder="1" applyAlignment="1">
      <alignment horizontal="center"/>
    </xf>
    <xf numFmtId="0" fontId="8" fillId="0" borderId="28" xfId="0" applyFont="1" applyBorder="1" applyAlignment="1">
      <alignment horizontal="center"/>
    </xf>
    <xf numFmtId="0" fontId="8" fillId="0" borderId="29"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 fillId="0" borderId="13" xfId="0" applyFont="1" applyBorder="1" applyAlignment="1">
      <alignment horizontal="center"/>
    </xf>
    <xf numFmtId="1" fontId="1" fillId="0" borderId="6" xfId="0" applyNumberFormat="1" applyFont="1" applyFill="1" applyBorder="1" applyAlignment="1" applyProtection="1">
      <alignment horizontal="center" vertical="center" wrapText="1"/>
    </xf>
    <xf numFmtId="1" fontId="1" fillId="0" borderId="7" xfId="0" applyNumberFormat="1" applyFont="1" applyFill="1" applyBorder="1" applyAlignment="1" applyProtection="1">
      <alignment horizontal="center" vertical="center" wrapText="1"/>
    </xf>
    <xf numFmtId="1" fontId="5" fillId="0" borderId="27" xfId="0" applyNumberFormat="1" applyFont="1" applyFill="1" applyBorder="1" applyAlignment="1" applyProtection="1">
      <alignment horizontal="center" vertical="center" wrapText="1"/>
    </xf>
    <xf numFmtId="1" fontId="5" fillId="0" borderId="28" xfId="0" applyNumberFormat="1" applyFont="1" applyFill="1" applyBorder="1" applyAlignment="1" applyProtection="1">
      <alignment horizontal="center" vertical="center" wrapText="1"/>
    </xf>
    <xf numFmtId="1" fontId="5" fillId="0" borderId="29" xfId="0" applyNumberFormat="1" applyFont="1" applyFill="1" applyBorder="1" applyAlignment="1" applyProtection="1">
      <alignment horizontal="center" vertical="center" wrapText="1"/>
    </xf>
    <xf numFmtId="0" fontId="8" fillId="0" borderId="1" xfId="0" applyFont="1" applyBorder="1" applyAlignment="1">
      <alignment horizontal="center"/>
    </xf>
    <xf numFmtId="0" fontId="8" fillId="0" borderId="2" xfId="0" applyFont="1" applyBorder="1" applyAlignment="1">
      <alignment horizontal="center"/>
    </xf>
    <xf numFmtId="0" fontId="1" fillId="0" borderId="45" xfId="0" applyFont="1" applyBorder="1" applyAlignment="1">
      <alignment horizontal="center"/>
    </xf>
    <xf numFmtId="0" fontId="1" fillId="0" borderId="46" xfId="0" applyFont="1" applyBorder="1" applyAlignment="1">
      <alignment horizontal="center"/>
    </xf>
    <xf numFmtId="0" fontId="1" fillId="0" borderId="47" xfId="0" applyFont="1" applyBorder="1" applyAlignment="1">
      <alignment horizontal="center"/>
    </xf>
    <xf numFmtId="1" fontId="12" fillId="0" borderId="1" xfId="0" applyNumberFormat="1" applyFont="1" applyFill="1" applyBorder="1" applyAlignment="1" applyProtection="1">
      <alignment horizontal="center" vertical="center" wrapText="1"/>
    </xf>
    <xf numFmtId="1" fontId="12" fillId="0" borderId="2" xfId="0" applyNumberFormat="1" applyFont="1" applyFill="1" applyBorder="1" applyAlignment="1" applyProtection="1">
      <alignment horizontal="center" vertical="center" wrapText="1"/>
    </xf>
    <xf numFmtId="0" fontId="15" fillId="0" borderId="1" xfId="0" applyFont="1" applyBorder="1" applyAlignment="1">
      <alignment horizontal="center"/>
    </xf>
    <xf numFmtId="0" fontId="15" fillId="0" borderId="2" xfId="0" applyFont="1" applyBorder="1" applyAlignment="1">
      <alignment horizontal="center"/>
    </xf>
    <xf numFmtId="1" fontId="5" fillId="0" borderId="31" xfId="0" applyNumberFormat="1" applyFont="1" applyFill="1" applyBorder="1" applyAlignment="1" applyProtection="1">
      <alignment horizontal="center" vertical="center" wrapText="1"/>
    </xf>
    <xf numFmtId="0" fontId="18" fillId="0" borderId="0" xfId="0" applyFont="1"/>
    <xf numFmtId="1" fontId="5" fillId="0" borderId="48" xfId="0" applyNumberFormat="1" applyFont="1" applyFill="1" applyBorder="1" applyAlignment="1" applyProtection="1">
      <alignment horizontal="center" vertical="center" wrapText="1"/>
    </xf>
    <xf numFmtId="1" fontId="5" fillId="0" borderId="30" xfId="0" applyNumberFormat="1" applyFont="1" applyFill="1" applyBorder="1" applyAlignment="1" applyProtection="1">
      <alignment horizontal="center" vertical="center" wrapText="1"/>
    </xf>
    <xf numFmtId="0" fontId="17" fillId="0" borderId="7" xfId="0" applyFont="1" applyBorder="1" applyAlignment="1"/>
    <xf numFmtId="49" fontId="6" fillId="0" borderId="52" xfId="0" applyNumberFormat="1" applyFont="1" applyBorder="1" applyAlignment="1">
      <alignment vertical="center" wrapText="1"/>
    </xf>
    <xf numFmtId="0" fontId="7" fillId="0" borderId="52" xfId="0" applyFont="1" applyFill="1" applyBorder="1" applyAlignment="1">
      <alignment vertical="top" wrapText="1"/>
    </xf>
    <xf numFmtId="0" fontId="0" fillId="0" borderId="52" xfId="0" applyBorder="1"/>
    <xf numFmtId="4" fontId="0" fillId="0" borderId="52" xfId="0" applyNumberFormat="1" applyBorder="1"/>
  </cellXfs>
  <cellStyles count="9">
    <cellStyle name="Normální" xfId="0" builtinId="0"/>
    <cellStyle name="Normální 14" xfId="1"/>
    <cellStyle name="Normální 17" xfId="3"/>
    <cellStyle name="Normální 18" xfId="4"/>
    <cellStyle name="Normální 2" xfId="2"/>
    <cellStyle name="Normální 20" xfId="5"/>
    <cellStyle name="Normální 21" xfId="6"/>
    <cellStyle name="Normální 22" xfId="7"/>
    <cellStyle name="Normální 2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tabSelected="1" workbookViewId="0">
      <selection activeCell="B10" sqref="B10"/>
    </sheetView>
  </sheetViews>
  <sheetFormatPr defaultRowHeight="15"/>
  <cols>
    <col min="1" max="1" width="10.42578125" customWidth="1"/>
    <col min="2" max="2" width="25.85546875" customWidth="1"/>
    <col min="3" max="3" width="31.140625" customWidth="1"/>
    <col min="4" max="9" width="12.5703125" customWidth="1"/>
  </cols>
  <sheetData>
    <row r="2" spans="1:3">
      <c r="A2" t="s">
        <v>62</v>
      </c>
      <c r="B2" t="s">
        <v>61</v>
      </c>
    </row>
    <row r="3" spans="1:3">
      <c r="A3" t="s">
        <v>63</v>
      </c>
      <c r="B3" t="s">
        <v>64</v>
      </c>
    </row>
    <row r="5" spans="1:3">
      <c r="A5" s="182" t="s">
        <v>65</v>
      </c>
    </row>
    <row r="8" spans="1:3" ht="22.5" customHeight="1">
      <c r="B8" s="188" t="s">
        <v>66</v>
      </c>
      <c r="C8" s="189"/>
    </row>
    <row r="9" spans="1:3" ht="22.5" customHeight="1">
      <c r="B9" s="188" t="s">
        <v>68</v>
      </c>
      <c r="C9" s="188"/>
    </row>
    <row r="10" spans="1:3" ht="22.5" customHeight="1">
      <c r="B10" s="188" t="s">
        <v>67</v>
      </c>
      <c r="C10" s="188"/>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1"/>
  <sheetViews>
    <sheetView workbookViewId="0">
      <selection activeCell="F12" sqref="F12"/>
    </sheetView>
  </sheetViews>
  <sheetFormatPr defaultRowHeight="15"/>
  <cols>
    <col min="1" max="1" width="3.7109375" customWidth="1"/>
    <col min="3" max="3" width="60" customWidth="1"/>
    <col min="4" max="4" width="5.42578125" customWidth="1"/>
    <col min="5" max="5" width="8" customWidth="1"/>
    <col min="6" max="6" width="9.85546875" customWidth="1"/>
    <col min="7" max="7" width="10.28515625" customWidth="1"/>
    <col min="8" max="8" width="10.5703125" customWidth="1"/>
    <col min="10" max="11" width="10" bestFit="1" customWidth="1"/>
  </cols>
  <sheetData>
    <row r="1" spans="1:11" s="1" customFormat="1" ht="21.75" thickBot="1">
      <c r="A1" s="155" t="s">
        <v>0</v>
      </c>
      <c r="B1" s="156"/>
      <c r="C1" s="156"/>
      <c r="D1" s="156"/>
      <c r="E1" s="156"/>
      <c r="F1" s="156"/>
      <c r="G1" s="156"/>
      <c r="H1" s="157"/>
    </row>
    <row r="2" spans="1:11" ht="36.75" thickBot="1">
      <c r="A2" s="2" t="s">
        <v>1</v>
      </c>
      <c r="B2" s="3" t="s">
        <v>2</v>
      </c>
      <c r="C2" s="3" t="s">
        <v>3</v>
      </c>
      <c r="D2" s="3" t="s">
        <v>4</v>
      </c>
      <c r="E2" s="3" t="s">
        <v>5</v>
      </c>
      <c r="F2" s="3" t="s">
        <v>6</v>
      </c>
      <c r="G2" s="4" t="s">
        <v>7</v>
      </c>
      <c r="H2" s="5" t="s">
        <v>8</v>
      </c>
    </row>
    <row r="3" spans="1:11" ht="15.75" thickBot="1">
      <c r="A3" s="158" t="s">
        <v>9</v>
      </c>
      <c r="B3" s="159"/>
      <c r="C3" s="159"/>
      <c r="D3" s="159"/>
      <c r="E3" s="159"/>
      <c r="F3" s="159"/>
      <c r="G3" s="159"/>
      <c r="H3" s="160"/>
      <c r="K3" s="6"/>
    </row>
    <row r="4" spans="1:11" ht="15.75" thickBot="1">
      <c r="A4" s="152" t="s">
        <v>10</v>
      </c>
      <c r="B4" s="153"/>
      <c r="C4" s="153"/>
      <c r="D4" s="153"/>
      <c r="E4" s="153"/>
      <c r="F4" s="153"/>
      <c r="G4" s="8">
        <f>SUM(G5)</f>
        <v>0</v>
      </c>
      <c r="H4" s="9">
        <f>G4*1.21</f>
        <v>0</v>
      </c>
      <c r="K4" s="20"/>
    </row>
    <row r="5" spans="1:11" ht="102" thickBot="1">
      <c r="A5" s="10"/>
      <c r="B5" s="11" t="s">
        <v>11</v>
      </c>
      <c r="C5" s="12" t="s">
        <v>12</v>
      </c>
      <c r="D5" s="13" t="s">
        <v>13</v>
      </c>
      <c r="E5" s="14">
        <v>1</v>
      </c>
      <c r="F5" s="15"/>
      <c r="G5" s="16">
        <f>ROUND(E5*F5,2)</f>
        <v>0</v>
      </c>
      <c r="H5" s="17">
        <f t="shared" ref="H5:H11" si="0">G5*1.21</f>
        <v>0</v>
      </c>
    </row>
    <row r="6" spans="1:11" ht="15.75" thickBot="1">
      <c r="A6" s="152" t="s">
        <v>14</v>
      </c>
      <c r="B6" s="153"/>
      <c r="C6" s="153"/>
      <c r="D6" s="153"/>
      <c r="E6" s="153"/>
      <c r="F6" s="154"/>
      <c r="G6" s="18">
        <f>SUM(G7:G8)</f>
        <v>0</v>
      </c>
      <c r="H6" s="19">
        <f t="shared" si="0"/>
        <v>0</v>
      </c>
      <c r="J6" s="20"/>
    </row>
    <row r="7" spans="1:11" ht="101.25">
      <c r="A7" s="21"/>
      <c r="B7" s="22" t="s">
        <v>15</v>
      </c>
      <c r="C7" s="23" t="s">
        <v>16</v>
      </c>
      <c r="D7" s="24" t="s">
        <v>17</v>
      </c>
      <c r="E7" s="25">
        <v>11</v>
      </c>
      <c r="F7" s="26"/>
      <c r="G7" s="27">
        <f t="shared" ref="G7:G8" si="1">ROUND(E7*F7,2)</f>
        <v>0</v>
      </c>
      <c r="H7" s="28">
        <f t="shared" si="0"/>
        <v>0</v>
      </c>
    </row>
    <row r="8" spans="1:11" ht="45.75" thickBot="1">
      <c r="A8" s="29"/>
      <c r="B8" s="30" t="s">
        <v>18</v>
      </c>
      <c r="C8" s="31" t="s">
        <v>19</v>
      </c>
      <c r="D8" s="32" t="s">
        <v>17</v>
      </c>
      <c r="E8" s="33">
        <v>1</v>
      </c>
      <c r="F8" s="34"/>
      <c r="G8" s="34">
        <f t="shared" si="1"/>
        <v>0</v>
      </c>
      <c r="H8" s="35">
        <f t="shared" si="0"/>
        <v>0</v>
      </c>
      <c r="K8" s="20"/>
    </row>
    <row r="9" spans="1:11" ht="15.75" thickBot="1">
      <c r="A9" s="161" t="s">
        <v>20</v>
      </c>
      <c r="B9" s="162"/>
      <c r="C9" s="162"/>
      <c r="D9" s="162"/>
      <c r="E9" s="162"/>
      <c r="F9" s="162"/>
      <c r="G9" s="162"/>
      <c r="H9" s="163"/>
    </row>
    <row r="10" spans="1:11" ht="15.75" thickBot="1">
      <c r="A10" s="152" t="s">
        <v>14</v>
      </c>
      <c r="B10" s="153"/>
      <c r="C10" s="153"/>
      <c r="D10" s="153"/>
      <c r="E10" s="153"/>
      <c r="F10" s="154"/>
      <c r="G10" s="36">
        <f>G11</f>
        <v>0</v>
      </c>
      <c r="H10" s="37">
        <f t="shared" si="0"/>
        <v>0</v>
      </c>
    </row>
    <row r="11" spans="1:11" ht="45.75" thickBot="1">
      <c r="A11" s="38"/>
      <c r="B11" s="39" t="s">
        <v>21</v>
      </c>
      <c r="C11" s="40" t="s">
        <v>22</v>
      </c>
      <c r="D11" s="41" t="s">
        <v>17</v>
      </c>
      <c r="E11" s="42">
        <v>1</v>
      </c>
      <c r="F11" s="43"/>
      <c r="G11" s="44">
        <f>ROUND(E11*F11,2)</f>
        <v>0</v>
      </c>
      <c r="H11" s="45">
        <f t="shared" si="0"/>
        <v>0</v>
      </c>
    </row>
  </sheetData>
  <mergeCells count="6">
    <mergeCell ref="A10:F10"/>
    <mergeCell ref="A1:H1"/>
    <mergeCell ref="A3:H3"/>
    <mergeCell ref="A4:F4"/>
    <mergeCell ref="A6:F6"/>
    <mergeCell ref="A9:H9"/>
  </mergeCells>
  <pageMargins left="0.7" right="0.7" top="0.78740157499999996" bottom="0.78740157499999996" header="0.3" footer="0.3"/>
  <pageSetup paperSize="9"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workbookViewId="0">
      <selection activeCell="F9" sqref="F9"/>
    </sheetView>
  </sheetViews>
  <sheetFormatPr defaultRowHeight="15"/>
  <cols>
    <col min="1" max="1" width="3.28515625" customWidth="1"/>
    <col min="3" max="3" width="60" customWidth="1"/>
    <col min="4" max="4" width="4.5703125" customWidth="1"/>
    <col min="5" max="5" width="7.85546875" customWidth="1"/>
    <col min="6" max="6" width="9.5703125" customWidth="1"/>
    <col min="7" max="7" width="8.85546875" customWidth="1"/>
    <col min="8" max="8" width="9.42578125" customWidth="1"/>
  </cols>
  <sheetData>
    <row r="1" spans="1:11" s="1" customFormat="1" ht="21.75" thickBot="1">
      <c r="A1" s="164" t="s">
        <v>23</v>
      </c>
      <c r="B1" s="165"/>
      <c r="C1" s="165"/>
      <c r="D1" s="165"/>
      <c r="E1" s="165"/>
      <c r="F1" s="165"/>
      <c r="G1" s="165"/>
      <c r="H1" s="166"/>
    </row>
    <row r="2" spans="1:11" ht="36.75" thickBot="1">
      <c r="A2" s="46" t="s">
        <v>24</v>
      </c>
      <c r="B2" s="47" t="s">
        <v>2</v>
      </c>
      <c r="C2" s="48" t="s">
        <v>3</v>
      </c>
      <c r="D2" s="48" t="s">
        <v>4</v>
      </c>
      <c r="E2" s="48" t="s">
        <v>5</v>
      </c>
      <c r="F2" s="48" t="s">
        <v>6</v>
      </c>
      <c r="G2" s="48" t="s">
        <v>7</v>
      </c>
      <c r="H2" s="75" t="s">
        <v>25</v>
      </c>
    </row>
    <row r="3" spans="1:11" ht="15.75" thickBot="1">
      <c r="A3" s="167" t="s">
        <v>9</v>
      </c>
      <c r="B3" s="168"/>
      <c r="C3" s="168"/>
      <c r="D3" s="168"/>
      <c r="E3" s="168"/>
      <c r="F3" s="168"/>
      <c r="G3" s="168"/>
      <c r="H3" s="78"/>
    </row>
    <row r="4" spans="1:11" ht="15.75" thickBot="1">
      <c r="A4" s="169" t="s">
        <v>26</v>
      </c>
      <c r="B4" s="170"/>
      <c r="C4" s="170"/>
      <c r="D4" s="170"/>
      <c r="E4" s="170"/>
      <c r="F4" s="171"/>
      <c r="G4" s="77">
        <f>SUM(G5:G6)</f>
        <v>0</v>
      </c>
      <c r="H4" s="76">
        <f>G4*1.21</f>
        <v>0</v>
      </c>
      <c r="K4" s="20"/>
    </row>
    <row r="5" spans="1:11" ht="56.25">
      <c r="A5" s="50"/>
      <c r="B5" s="51" t="s">
        <v>27</v>
      </c>
      <c r="C5" s="52" t="s">
        <v>28</v>
      </c>
      <c r="D5" s="53" t="s">
        <v>13</v>
      </c>
      <c r="E5" s="54">
        <v>1</v>
      </c>
      <c r="F5" s="55"/>
      <c r="G5" s="56">
        <f>ROUND(E5*F5,2)</f>
        <v>0</v>
      </c>
      <c r="H5" s="57">
        <f t="shared" ref="H5:H6" si="0">G5*1.21</f>
        <v>0</v>
      </c>
    </row>
    <row r="6" spans="1:11" ht="79.5" thickBot="1">
      <c r="A6" s="58"/>
      <c r="B6" s="59" t="s">
        <v>29</v>
      </c>
      <c r="C6" s="60" t="s">
        <v>30</v>
      </c>
      <c r="D6" s="61" t="s">
        <v>13</v>
      </c>
      <c r="E6" s="62">
        <v>1</v>
      </c>
      <c r="F6" s="63"/>
      <c r="G6" s="63">
        <f>ROUND(E6*F6,2)</f>
        <v>0</v>
      </c>
      <c r="H6" s="64">
        <f t="shared" si="0"/>
        <v>0</v>
      </c>
    </row>
    <row r="7" spans="1:11" ht="15.75" thickBot="1">
      <c r="A7" s="172" t="s">
        <v>20</v>
      </c>
      <c r="B7" s="173"/>
      <c r="C7" s="173"/>
      <c r="D7" s="173"/>
      <c r="E7" s="173"/>
      <c r="F7" s="173"/>
      <c r="G7" s="173"/>
      <c r="H7" s="65"/>
    </row>
    <row r="8" spans="1:11" ht="15.75" thickBot="1">
      <c r="A8" s="152" t="s">
        <v>26</v>
      </c>
      <c r="B8" s="153"/>
      <c r="C8" s="153"/>
      <c r="D8" s="153"/>
      <c r="E8" s="153"/>
      <c r="F8" s="154"/>
      <c r="G8" s="49">
        <f>G9</f>
        <v>0</v>
      </c>
      <c r="H8" s="9">
        <f t="shared" ref="H8:H9" si="1">G8*1.21</f>
        <v>0</v>
      </c>
      <c r="K8" s="20"/>
    </row>
    <row r="9" spans="1:11" ht="57" thickBot="1">
      <c r="A9" s="66"/>
      <c r="B9" s="67" t="s">
        <v>27</v>
      </c>
      <c r="C9" s="68" t="s">
        <v>28</v>
      </c>
      <c r="D9" s="69" t="s">
        <v>13</v>
      </c>
      <c r="E9" s="70">
        <v>1</v>
      </c>
      <c r="F9" s="71"/>
      <c r="G9" s="72">
        <f>ROUND(E9*F9,2)</f>
        <v>0</v>
      </c>
      <c r="H9" s="73">
        <f t="shared" si="1"/>
        <v>0</v>
      </c>
    </row>
    <row r="14" spans="1:11">
      <c r="H14" s="74"/>
    </row>
  </sheetData>
  <mergeCells count="5">
    <mergeCell ref="A1:H1"/>
    <mergeCell ref="A3:G3"/>
    <mergeCell ref="A4:F4"/>
    <mergeCell ref="A7:G7"/>
    <mergeCell ref="A8:F8"/>
  </mergeCell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selection activeCell="G11" sqref="G11"/>
    </sheetView>
  </sheetViews>
  <sheetFormatPr defaultRowHeight="15"/>
  <cols>
    <col min="1" max="1" width="3.28515625" customWidth="1"/>
    <col min="2" max="2" width="11.140625" customWidth="1"/>
    <col min="3" max="3" width="60" customWidth="1"/>
    <col min="4" max="4" width="5" customWidth="1"/>
    <col min="5" max="5" width="7.85546875" customWidth="1"/>
    <col min="6" max="7" width="10.28515625" customWidth="1"/>
    <col min="8" max="8" width="11" customWidth="1"/>
    <col min="10" max="12" width="10" bestFit="1" customWidth="1"/>
  </cols>
  <sheetData>
    <row r="1" spans="1:12" s="1" customFormat="1" ht="21.75" thickBot="1">
      <c r="A1" s="174" t="s">
        <v>31</v>
      </c>
      <c r="B1" s="175"/>
      <c r="C1" s="175"/>
      <c r="D1" s="175"/>
      <c r="E1" s="175"/>
      <c r="F1" s="175"/>
      <c r="G1" s="175"/>
      <c r="H1" s="176"/>
    </row>
    <row r="2" spans="1:12" ht="36.75" thickBot="1">
      <c r="A2" s="79" t="s">
        <v>24</v>
      </c>
      <c r="B2" s="80" t="s">
        <v>2</v>
      </c>
      <c r="C2" s="80" t="s">
        <v>3</v>
      </c>
      <c r="D2" s="80" t="s">
        <v>4</v>
      </c>
      <c r="E2" s="80" t="s">
        <v>5</v>
      </c>
      <c r="F2" s="80" t="s">
        <v>6</v>
      </c>
      <c r="G2" s="80" t="s">
        <v>7</v>
      </c>
      <c r="H2" s="81" t="s">
        <v>32</v>
      </c>
    </row>
    <row r="3" spans="1:12" ht="15.75" thickBot="1">
      <c r="A3" s="177" t="s">
        <v>9</v>
      </c>
      <c r="B3" s="178"/>
      <c r="C3" s="178"/>
      <c r="D3" s="178"/>
      <c r="E3" s="178"/>
      <c r="F3" s="178"/>
      <c r="G3" s="178"/>
      <c r="H3" s="82"/>
    </row>
    <row r="4" spans="1:12" ht="15.75" thickBot="1">
      <c r="A4" s="152" t="s">
        <v>10</v>
      </c>
      <c r="B4" s="153"/>
      <c r="C4" s="153"/>
      <c r="D4" s="153"/>
      <c r="E4" s="153"/>
      <c r="F4" s="7"/>
      <c r="G4" s="8">
        <f>SUM(G5:G6)</f>
        <v>0</v>
      </c>
      <c r="H4" s="8">
        <f>SUM(H5:H6)</f>
        <v>0</v>
      </c>
      <c r="J4" s="20"/>
    </row>
    <row r="5" spans="1:12" ht="79.5" thickBot="1">
      <c r="A5" s="109"/>
      <c r="B5" s="134" t="s">
        <v>54</v>
      </c>
      <c r="C5" s="68" t="s">
        <v>55</v>
      </c>
      <c r="D5" s="110" t="s">
        <v>13</v>
      </c>
      <c r="E5" s="70">
        <v>1</v>
      </c>
      <c r="F5" s="71"/>
      <c r="G5" s="71">
        <f>ROUND(E5*F5,2)</f>
        <v>0</v>
      </c>
      <c r="H5" s="111">
        <f>G5*1.21</f>
        <v>0</v>
      </c>
      <c r="J5" s="20"/>
    </row>
    <row r="6" spans="1:12" ht="68.25" thickBot="1">
      <c r="A6" s="125"/>
      <c r="B6" s="104" t="s">
        <v>33</v>
      </c>
      <c r="C6" s="126" t="s">
        <v>34</v>
      </c>
      <c r="D6" s="127" t="s">
        <v>13</v>
      </c>
      <c r="E6" s="135">
        <v>1</v>
      </c>
      <c r="F6" s="136"/>
      <c r="G6" s="137">
        <f>E6*F6</f>
        <v>0</v>
      </c>
      <c r="H6" s="138">
        <f>G6*1.21</f>
        <v>0</v>
      </c>
    </row>
    <row r="7" spans="1:12" ht="15.75" thickBot="1">
      <c r="A7" s="152" t="s">
        <v>26</v>
      </c>
      <c r="B7" s="153"/>
      <c r="C7" s="153"/>
      <c r="D7" s="153"/>
      <c r="E7" s="153"/>
      <c r="F7" s="83"/>
      <c r="G7" s="139">
        <f>SUM(G8:G18)</f>
        <v>0</v>
      </c>
      <c r="H7" s="129">
        <f>G7*1.21</f>
        <v>0</v>
      </c>
      <c r="J7" s="20"/>
      <c r="K7" s="20"/>
      <c r="L7" s="20"/>
    </row>
    <row r="8" spans="1:12" ht="90">
      <c r="A8" s="21"/>
      <c r="B8" s="84" t="s">
        <v>35</v>
      </c>
      <c r="C8" s="85" t="s">
        <v>36</v>
      </c>
      <c r="D8" s="86" t="s">
        <v>13</v>
      </c>
      <c r="E8" s="87">
        <v>1</v>
      </c>
      <c r="F8" s="143"/>
      <c r="G8" s="140">
        <f>E8*F8</f>
        <v>0</v>
      </c>
      <c r="H8" s="141">
        <f>G8*1.21</f>
        <v>0</v>
      </c>
      <c r="K8" s="20"/>
    </row>
    <row r="9" spans="1:12" ht="22.5">
      <c r="A9" s="88"/>
      <c r="B9" s="89" t="s">
        <v>37</v>
      </c>
      <c r="C9" s="90" t="s">
        <v>38</v>
      </c>
      <c r="D9" s="91" t="s">
        <v>13</v>
      </c>
      <c r="E9" s="92">
        <v>1</v>
      </c>
      <c r="F9" s="144"/>
      <c r="G9" s="142">
        <f t="shared" ref="G9:G18" si="0">E9*F9</f>
        <v>0</v>
      </c>
      <c r="H9" s="131">
        <f t="shared" ref="H9:H18" si="1">G9*1.21</f>
        <v>0</v>
      </c>
    </row>
    <row r="10" spans="1:12" ht="22.5">
      <c r="A10" s="88"/>
      <c r="B10" s="93" t="s">
        <v>39</v>
      </c>
      <c r="C10" s="94" t="s">
        <v>40</v>
      </c>
      <c r="D10" s="95" t="s">
        <v>13</v>
      </c>
      <c r="E10" s="96">
        <v>2</v>
      </c>
      <c r="F10" s="116"/>
      <c r="G10" s="142">
        <f t="shared" si="0"/>
        <v>0</v>
      </c>
      <c r="H10" s="131">
        <f t="shared" si="1"/>
        <v>0</v>
      </c>
    </row>
    <row r="11" spans="1:12" ht="67.5">
      <c r="A11" s="88"/>
      <c r="B11" s="93" t="s">
        <v>41</v>
      </c>
      <c r="C11" s="94" t="s">
        <v>42</v>
      </c>
      <c r="D11" s="95" t="s">
        <v>13</v>
      </c>
      <c r="E11" s="96">
        <v>1</v>
      </c>
      <c r="F11" s="116"/>
      <c r="G11" s="142">
        <f t="shared" si="0"/>
        <v>0</v>
      </c>
      <c r="H11" s="131">
        <f t="shared" si="1"/>
        <v>0</v>
      </c>
    </row>
    <row r="12" spans="1:12" ht="67.5">
      <c r="A12" s="88"/>
      <c r="B12" s="93" t="s">
        <v>43</v>
      </c>
      <c r="C12" s="94" t="s">
        <v>44</v>
      </c>
      <c r="D12" s="95" t="s">
        <v>13</v>
      </c>
      <c r="E12" s="96">
        <v>1</v>
      </c>
      <c r="F12" s="116"/>
      <c r="G12" s="142">
        <f t="shared" si="0"/>
        <v>0</v>
      </c>
      <c r="H12" s="131">
        <f t="shared" si="1"/>
        <v>0</v>
      </c>
    </row>
    <row r="13" spans="1:12" ht="90">
      <c r="A13" s="115"/>
      <c r="B13" s="117" t="s">
        <v>56</v>
      </c>
      <c r="C13" s="94" t="s">
        <v>57</v>
      </c>
      <c r="D13" s="95" t="s">
        <v>13</v>
      </c>
      <c r="E13" s="96">
        <v>4</v>
      </c>
      <c r="F13" s="116"/>
      <c r="G13" s="116">
        <f>ROUND(E13*F13,2)</f>
        <v>0</v>
      </c>
      <c r="H13" s="114">
        <f t="shared" si="1"/>
        <v>0</v>
      </c>
    </row>
    <row r="14" spans="1:12">
      <c r="A14" s="115"/>
      <c r="B14" s="186" t="s">
        <v>58</v>
      </c>
      <c r="C14" s="187" t="s">
        <v>59</v>
      </c>
      <c r="D14" s="95" t="s">
        <v>60</v>
      </c>
      <c r="E14" s="96">
        <v>200</v>
      </c>
      <c r="F14" s="116"/>
      <c r="G14" s="116">
        <f>ROUND(E14*F14,2)</f>
        <v>0</v>
      </c>
      <c r="H14" s="114">
        <f t="shared" si="1"/>
        <v>0</v>
      </c>
    </row>
    <row r="15" spans="1:12" ht="45">
      <c r="A15" s="112"/>
      <c r="B15" s="51" t="s">
        <v>45</v>
      </c>
      <c r="C15" s="52" t="s">
        <v>46</v>
      </c>
      <c r="D15" s="53" t="s">
        <v>13</v>
      </c>
      <c r="E15" s="54">
        <v>1</v>
      </c>
      <c r="F15" s="121"/>
      <c r="G15" s="142">
        <f t="shared" si="0"/>
        <v>0</v>
      </c>
      <c r="H15" s="130">
        <f t="shared" si="1"/>
        <v>0</v>
      </c>
    </row>
    <row r="16" spans="1:12" ht="45">
      <c r="A16" s="88"/>
      <c r="B16" s="97" t="s">
        <v>47</v>
      </c>
      <c r="C16" s="94" t="s">
        <v>48</v>
      </c>
      <c r="D16" s="98" t="s">
        <v>13</v>
      </c>
      <c r="E16" s="99">
        <v>1</v>
      </c>
      <c r="F16" s="113"/>
      <c r="G16" s="142">
        <f t="shared" si="0"/>
        <v>0</v>
      </c>
      <c r="H16" s="131">
        <f t="shared" si="1"/>
        <v>0</v>
      </c>
    </row>
    <row r="17" spans="1:12" ht="78.75">
      <c r="A17" s="88"/>
      <c r="B17" s="97" t="s">
        <v>49</v>
      </c>
      <c r="C17" s="94" t="s">
        <v>50</v>
      </c>
      <c r="D17" s="98" t="s">
        <v>13</v>
      </c>
      <c r="E17" s="99">
        <v>6</v>
      </c>
      <c r="F17" s="113"/>
      <c r="G17" s="113">
        <f>ROUND(E17*F17,2)</f>
        <v>0</v>
      </c>
      <c r="H17" s="131">
        <f t="shared" si="1"/>
        <v>0</v>
      </c>
    </row>
    <row r="18" spans="1:12" ht="68.25" thickBot="1">
      <c r="A18" s="100"/>
      <c r="B18" s="30" t="s">
        <v>51</v>
      </c>
      <c r="C18" s="101" t="s">
        <v>52</v>
      </c>
      <c r="D18" s="102" t="s">
        <v>13</v>
      </c>
      <c r="E18" s="33">
        <v>1</v>
      </c>
      <c r="F18" s="124"/>
      <c r="G18" s="142">
        <f t="shared" si="0"/>
        <v>0</v>
      </c>
      <c r="H18" s="132">
        <f t="shared" si="1"/>
        <v>0</v>
      </c>
    </row>
    <row r="19" spans="1:12" ht="15.75" thickBot="1">
      <c r="A19" s="179" t="s">
        <v>20</v>
      </c>
      <c r="B19" s="180"/>
      <c r="C19" s="180"/>
      <c r="D19" s="180"/>
      <c r="E19" s="180"/>
      <c r="F19" s="180"/>
      <c r="G19" s="180"/>
      <c r="H19" s="103"/>
    </row>
    <row r="20" spans="1:12" ht="15.75" thickBot="1">
      <c r="A20" s="183" t="s">
        <v>53</v>
      </c>
      <c r="B20" s="184"/>
      <c r="C20" s="184"/>
      <c r="D20" s="184"/>
      <c r="E20" s="181"/>
      <c r="F20" s="185"/>
      <c r="G20" s="145">
        <f>G22</f>
        <v>0</v>
      </c>
      <c r="H20" s="146">
        <f t="shared" ref="H20" si="2">G20*1.21</f>
        <v>0</v>
      </c>
    </row>
    <row r="21" spans="1:12" ht="79.5" thickBot="1">
      <c r="A21" s="50"/>
      <c r="B21" s="133" t="s">
        <v>54</v>
      </c>
      <c r="C21" s="118" t="s">
        <v>55</v>
      </c>
      <c r="D21" s="119" t="s">
        <v>13</v>
      </c>
      <c r="E21" s="120">
        <v>1</v>
      </c>
      <c r="F21" s="121"/>
      <c r="G21" s="122">
        <f>ROUND(E21*F21,2)</f>
        <v>0</v>
      </c>
      <c r="H21" s="123">
        <f>G21*1.21</f>
        <v>0</v>
      </c>
    </row>
    <row r="22" spans="1:12" ht="68.25" thickBot="1">
      <c r="A22" s="38"/>
      <c r="B22" s="104" t="s">
        <v>33</v>
      </c>
      <c r="C22" s="105" t="s">
        <v>34</v>
      </c>
      <c r="D22" s="106" t="s">
        <v>13</v>
      </c>
      <c r="E22" s="107">
        <v>1</v>
      </c>
      <c r="F22" s="147"/>
      <c r="G22" s="148">
        <f>E22*F22</f>
        <v>0</v>
      </c>
      <c r="H22" s="149">
        <f>G22*1.21</f>
        <v>0</v>
      </c>
    </row>
    <row r="23" spans="1:12" ht="15.75" thickBot="1">
      <c r="A23" s="169" t="s">
        <v>26</v>
      </c>
      <c r="B23" s="170"/>
      <c r="C23" s="170"/>
      <c r="D23" s="170"/>
      <c r="E23" s="170"/>
      <c r="F23" s="128"/>
      <c r="G23" s="139">
        <f>SUM(G24:G31)</f>
        <v>0</v>
      </c>
      <c r="H23" s="150">
        <f>G23*1.21</f>
        <v>0</v>
      </c>
      <c r="K23" s="20"/>
    </row>
    <row r="24" spans="1:12" ht="90">
      <c r="A24" s="21"/>
      <c r="B24" s="84" t="s">
        <v>35</v>
      </c>
      <c r="C24" s="85" t="s">
        <v>36</v>
      </c>
      <c r="D24" s="86" t="s">
        <v>13</v>
      </c>
      <c r="E24" s="87">
        <v>1</v>
      </c>
      <c r="F24" s="143"/>
      <c r="G24" s="140">
        <f>E24*F24</f>
        <v>0</v>
      </c>
      <c r="H24" s="141">
        <f>G24*1.21</f>
        <v>0</v>
      </c>
      <c r="L24" s="20"/>
    </row>
    <row r="25" spans="1:12" ht="22.5">
      <c r="A25" s="88"/>
      <c r="B25" s="89" t="s">
        <v>37</v>
      </c>
      <c r="C25" s="90" t="s">
        <v>38</v>
      </c>
      <c r="D25" s="91" t="s">
        <v>13</v>
      </c>
      <c r="E25" s="92">
        <v>1</v>
      </c>
      <c r="F25" s="144"/>
      <c r="G25" s="142">
        <f t="shared" ref="G25:G29" si="3">E25*F25</f>
        <v>0</v>
      </c>
      <c r="H25" s="131">
        <f t="shared" ref="H25:H31" si="4">G25*1.21</f>
        <v>0</v>
      </c>
    </row>
    <row r="26" spans="1:12" ht="22.5">
      <c r="A26" s="88"/>
      <c r="B26" s="93" t="s">
        <v>39</v>
      </c>
      <c r="C26" s="94" t="s">
        <v>40</v>
      </c>
      <c r="D26" s="95" t="s">
        <v>13</v>
      </c>
      <c r="E26" s="96">
        <v>2</v>
      </c>
      <c r="F26" s="116"/>
      <c r="G26" s="142">
        <f t="shared" si="3"/>
        <v>0</v>
      </c>
      <c r="H26" s="131">
        <f t="shared" si="4"/>
        <v>0</v>
      </c>
    </row>
    <row r="27" spans="1:12" ht="67.5">
      <c r="A27" s="88"/>
      <c r="B27" s="93" t="s">
        <v>41</v>
      </c>
      <c r="C27" s="94" t="s">
        <v>42</v>
      </c>
      <c r="D27" s="95" t="s">
        <v>13</v>
      </c>
      <c r="E27" s="96">
        <v>1</v>
      </c>
      <c r="F27" s="116"/>
      <c r="G27" s="142">
        <f t="shared" si="3"/>
        <v>0</v>
      </c>
      <c r="H27" s="131">
        <f t="shared" si="4"/>
        <v>0</v>
      </c>
    </row>
    <row r="28" spans="1:12" ht="67.5">
      <c r="A28" s="88"/>
      <c r="B28" s="93" t="s">
        <v>43</v>
      </c>
      <c r="C28" s="94" t="s">
        <v>44</v>
      </c>
      <c r="D28" s="95" t="s">
        <v>13</v>
      </c>
      <c r="E28" s="96">
        <v>1</v>
      </c>
      <c r="F28" s="116"/>
      <c r="G28" s="142">
        <f t="shared" si="3"/>
        <v>0</v>
      </c>
      <c r="H28" s="131">
        <f t="shared" si="4"/>
        <v>0</v>
      </c>
    </row>
    <row r="29" spans="1:12" ht="45">
      <c r="A29" s="88"/>
      <c r="B29" s="97" t="s">
        <v>47</v>
      </c>
      <c r="C29" s="94" t="s">
        <v>48</v>
      </c>
      <c r="D29" s="98" t="s">
        <v>13</v>
      </c>
      <c r="E29" s="99">
        <v>1</v>
      </c>
      <c r="F29" s="113"/>
      <c r="G29" s="142">
        <f t="shared" si="3"/>
        <v>0</v>
      </c>
      <c r="H29" s="131">
        <f t="shared" si="4"/>
        <v>0</v>
      </c>
    </row>
    <row r="30" spans="1:12" ht="78.75">
      <c r="A30" s="88"/>
      <c r="B30" s="97" t="s">
        <v>49</v>
      </c>
      <c r="C30" s="94" t="s">
        <v>50</v>
      </c>
      <c r="D30" s="98" t="s">
        <v>13</v>
      </c>
      <c r="E30" s="99">
        <v>6</v>
      </c>
      <c r="F30" s="113"/>
      <c r="G30" s="113">
        <f>ROUND(E30*F30,2)</f>
        <v>0</v>
      </c>
      <c r="H30" s="131">
        <f t="shared" si="4"/>
        <v>0</v>
      </c>
    </row>
    <row r="31" spans="1:12" ht="68.25" thickBot="1">
      <c r="A31" s="108"/>
      <c r="B31" s="30" t="s">
        <v>51</v>
      </c>
      <c r="C31" s="101" t="s">
        <v>52</v>
      </c>
      <c r="D31" s="102" t="s">
        <v>13</v>
      </c>
      <c r="E31" s="33">
        <v>1</v>
      </c>
      <c r="F31" s="151"/>
      <c r="G31" s="113">
        <f>ROUND(E31*F31,2)</f>
        <v>0</v>
      </c>
      <c r="H31" s="132">
        <f t="shared" si="4"/>
        <v>0</v>
      </c>
    </row>
    <row r="33" spans="11:11">
      <c r="K33">
        <f>SUM(K9:K32)</f>
        <v>0</v>
      </c>
    </row>
  </sheetData>
  <mergeCells count="7">
    <mergeCell ref="A23:E23"/>
    <mergeCell ref="A1:H1"/>
    <mergeCell ref="A3:G3"/>
    <mergeCell ref="A4:E4"/>
    <mergeCell ref="A7:E7"/>
    <mergeCell ref="A19:G19"/>
    <mergeCell ref="A20:E20"/>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vt:lpstr>
      <vt:lpstr>Výukové pomůcky</vt:lpstr>
      <vt:lpstr>SW</vt:lpstr>
      <vt:lpstr>IT, AV</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Jana Bastlova</dc:creator>
  <cp:lastModifiedBy>Mgr. Jana Tošovská</cp:lastModifiedBy>
  <cp:lastPrinted>2017-08-10T20:19:40Z</cp:lastPrinted>
  <dcterms:created xsi:type="dcterms:W3CDTF">2017-02-15T14:19:23Z</dcterms:created>
  <dcterms:modified xsi:type="dcterms:W3CDTF">2018-05-11T10:00:33Z</dcterms:modified>
</cp:coreProperties>
</file>